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\OneDrive\Radna površina\Financijski planovi\2024\"/>
    </mc:Choice>
  </mc:AlternateContent>
  <bookViews>
    <workbookView xWindow="0" yWindow="0" windowWidth="25200" windowHeight="11760"/>
  </bookViews>
  <sheets>
    <sheet name="SAŽETAK" sheetId="1" r:id="rId1"/>
    <sheet name=" Račun prihoda i rashoda" sheetId="3" r:id="rId2"/>
    <sheet name="Rashodi prema funkcijskoj kl" sheetId="5" r:id="rId3"/>
    <sheet name="POSEBNI DIO RASHODI" sheetId="8" r:id="rId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8" l="1"/>
  <c r="E67" i="8" s="1"/>
  <c r="F68" i="8"/>
  <c r="F67" i="8" s="1"/>
  <c r="E62" i="8"/>
  <c r="E61" i="8" s="1"/>
  <c r="E59" i="8"/>
  <c r="E58" i="8" s="1"/>
  <c r="E53" i="8"/>
  <c r="F53" i="8"/>
  <c r="E65" i="8"/>
  <c r="E64" i="8" s="1"/>
  <c r="D129" i="8"/>
  <c r="D147" i="8"/>
  <c r="D146" i="8" s="1"/>
  <c r="D144" i="8"/>
  <c r="D143" i="8"/>
  <c r="D141" i="8"/>
  <c r="D140" i="8" s="1"/>
  <c r="D137" i="8"/>
  <c r="D136" i="8" s="1"/>
  <c r="D134" i="8"/>
  <c r="D133" i="8" s="1"/>
  <c r="D131" i="8"/>
  <c r="D130" i="8" s="1"/>
  <c r="D127" i="8"/>
  <c r="D126" i="8" s="1"/>
  <c r="D124" i="8"/>
  <c r="D123" i="8" s="1"/>
  <c r="D121" i="8"/>
  <c r="D120" i="8" s="1"/>
  <c r="D118" i="8"/>
  <c r="D117" i="8" s="1"/>
  <c r="D107" i="8"/>
  <c r="D106" i="8" s="1"/>
  <c r="D104" i="8"/>
  <c r="D103" i="8" s="1"/>
  <c r="D101" i="8"/>
  <c r="D100" i="8" s="1"/>
  <c r="D98" i="8"/>
  <c r="D97" i="8" s="1"/>
  <c r="D82" i="8"/>
  <c r="D81" i="8" s="1"/>
  <c r="D85" i="8"/>
  <c r="D84" i="8" s="1"/>
  <c r="D88" i="8"/>
  <c r="D87" i="8" s="1"/>
  <c r="D91" i="8"/>
  <c r="D94" i="8"/>
  <c r="D93" i="8" s="1"/>
  <c r="D90" i="8"/>
  <c r="D68" i="8"/>
  <c r="D67" i="8" s="1"/>
  <c r="D65" i="8"/>
  <c r="D64" i="8" s="1"/>
  <c r="D62" i="8"/>
  <c r="D61" i="8" s="1"/>
  <c r="D59" i="8"/>
  <c r="D58" i="8" s="1"/>
  <c r="D55" i="8"/>
  <c r="D54" i="8" s="1"/>
  <c r="D53" i="8" s="1"/>
  <c r="D50" i="8"/>
  <c r="D48" i="8"/>
  <c r="D47" i="8" s="1"/>
  <c r="D51" i="8"/>
  <c r="D44" i="8"/>
  <c r="D45" i="8"/>
  <c r="D38" i="8"/>
  <c r="D37" i="8" s="1"/>
  <c r="D36" i="8" s="1"/>
  <c r="D41" i="8"/>
  <c r="D40" i="8" s="1"/>
  <c r="E31" i="8"/>
  <c r="E30" i="8" s="1"/>
  <c r="D31" i="8"/>
  <c r="D30" i="8" s="1"/>
  <c r="E27" i="8"/>
  <c r="E26" i="8" s="1"/>
  <c r="D27" i="8"/>
  <c r="D26" i="8" s="1"/>
  <c r="E23" i="8"/>
  <c r="E22" i="8" s="1"/>
  <c r="D23" i="8"/>
  <c r="D22" i="8" s="1"/>
  <c r="E16" i="8"/>
  <c r="D16" i="8"/>
  <c r="D15" i="8" s="1"/>
  <c r="D14" i="8" s="1"/>
  <c r="D12" i="5"/>
  <c r="G29" i="3"/>
  <c r="G30" i="3"/>
  <c r="G31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E28" i="3"/>
  <c r="E57" i="8" l="1"/>
  <c r="D57" i="8"/>
  <c r="D116" i="8"/>
  <c r="D96" i="8"/>
  <c r="D80" i="8"/>
  <c r="D43" i="8"/>
  <c r="D21" i="8"/>
  <c r="D13" i="8" s="1"/>
  <c r="D12" i="8" s="1"/>
  <c r="D11" i="8" s="1"/>
  <c r="E51" i="3"/>
  <c r="E41" i="3"/>
  <c r="E32" i="3"/>
  <c r="E45" i="3"/>
  <c r="E42" i="3"/>
  <c r="E29" i="3" l="1"/>
  <c r="F67" i="3"/>
  <c r="G67" i="3"/>
  <c r="E67" i="3"/>
  <c r="G68" i="3"/>
  <c r="F16" i="3"/>
  <c r="E23" i="3"/>
  <c r="F20" i="3" l="1"/>
  <c r="F12" i="3"/>
  <c r="F11" i="3" s="1"/>
  <c r="G9" i="1" l="1"/>
  <c r="F148" i="8"/>
  <c r="E147" i="8"/>
  <c r="F138" i="8" l="1"/>
  <c r="E41" i="8"/>
  <c r="F42" i="3" l="1"/>
  <c r="G8" i="1"/>
  <c r="F57" i="3" l="1"/>
  <c r="F56" i="3" s="1"/>
  <c r="E57" i="3"/>
  <c r="E56" i="3" s="1"/>
  <c r="G59" i="3"/>
  <c r="G60" i="3"/>
  <c r="G58" i="3"/>
  <c r="F66" i="3"/>
  <c r="G66" i="3"/>
  <c r="E66" i="3"/>
  <c r="G57" i="3" l="1"/>
  <c r="G56" i="3" s="1"/>
  <c r="F149" i="8"/>
  <c r="F147" i="8" s="1"/>
  <c r="F145" i="8"/>
  <c r="F142" i="8"/>
  <c r="F139" i="8"/>
  <c r="F135" i="8"/>
  <c r="F134" i="8" s="1"/>
  <c r="E134" i="8"/>
  <c r="F132" i="8"/>
  <c r="F128" i="8"/>
  <c r="F125" i="8"/>
  <c r="F122" i="8"/>
  <c r="F119" i="8"/>
  <c r="F115" i="8"/>
  <c r="F112" i="8"/>
  <c r="F108" i="8"/>
  <c r="F105" i="8"/>
  <c r="F102" i="8"/>
  <c r="F99" i="8"/>
  <c r="F95" i="8"/>
  <c r="F92" i="8"/>
  <c r="F89" i="8"/>
  <c r="F86" i="8"/>
  <c r="F83" i="8"/>
  <c r="F79" i="8"/>
  <c r="F76" i="8"/>
  <c r="F72" i="8"/>
  <c r="F69" i="8"/>
  <c r="F66" i="8"/>
  <c r="F65" i="8" s="1"/>
  <c r="F64" i="8" s="1"/>
  <c r="F63" i="8"/>
  <c r="F62" i="8" s="1"/>
  <c r="F61" i="8" s="1"/>
  <c r="F60" i="8"/>
  <c r="F59" i="8" s="1"/>
  <c r="F58" i="8" s="1"/>
  <c r="F57" i="8" s="1"/>
  <c r="F56" i="8"/>
  <c r="F46" i="8"/>
  <c r="F42" i="8"/>
  <c r="F39" i="8"/>
  <c r="F32" i="8"/>
  <c r="F31" i="8" s="1"/>
  <c r="F30" i="8" s="1"/>
  <c r="F29" i="8"/>
  <c r="F28" i="8"/>
  <c r="F27" i="8" s="1"/>
  <c r="F26" i="8" s="1"/>
  <c r="F24" i="8"/>
  <c r="F23" i="8" s="1"/>
  <c r="F22" i="8" s="1"/>
  <c r="F20" i="8"/>
  <c r="F17" i="8"/>
  <c r="F16" i="8" s="1"/>
  <c r="G13" i="3"/>
  <c r="G15" i="3"/>
  <c r="G17" i="3"/>
  <c r="G18" i="3"/>
  <c r="G19" i="3"/>
  <c r="G21" i="3"/>
  <c r="G22" i="3"/>
  <c r="H27" i="1"/>
  <c r="H10" i="1"/>
  <c r="G14" i="3" l="1"/>
  <c r="G12" i="3" l="1"/>
  <c r="E107" i="8"/>
  <c r="F107" i="8"/>
  <c r="F146" i="8" l="1"/>
  <c r="E146" i="8"/>
  <c r="F144" i="8"/>
  <c r="F143" i="8" s="1"/>
  <c r="E144" i="8"/>
  <c r="E143" i="8" s="1"/>
  <c r="F141" i="8"/>
  <c r="F140" i="8" s="1"/>
  <c r="E141" i="8"/>
  <c r="E140" i="8" s="1"/>
  <c r="F133" i="8"/>
  <c r="E133" i="8"/>
  <c r="F131" i="8"/>
  <c r="F130" i="8" s="1"/>
  <c r="E131" i="8"/>
  <c r="E130" i="8" s="1"/>
  <c r="F127" i="8"/>
  <c r="F126" i="8" s="1"/>
  <c r="E127" i="8"/>
  <c r="E126" i="8" s="1"/>
  <c r="F124" i="8"/>
  <c r="F123" i="8" s="1"/>
  <c r="E124" i="8"/>
  <c r="E123" i="8" s="1"/>
  <c r="F121" i="8"/>
  <c r="F120" i="8" s="1"/>
  <c r="E121" i="8"/>
  <c r="E120" i="8" s="1"/>
  <c r="F118" i="8"/>
  <c r="F117" i="8" s="1"/>
  <c r="E118" i="8"/>
  <c r="E117" i="8" s="1"/>
  <c r="F114" i="8"/>
  <c r="F113" i="8" s="1"/>
  <c r="E114" i="8"/>
  <c r="E113" i="8" s="1"/>
  <c r="F111" i="8"/>
  <c r="F110" i="8" s="1"/>
  <c r="E111" i="8"/>
  <c r="E110" i="8" s="1"/>
  <c r="F106" i="8"/>
  <c r="E106" i="8"/>
  <c r="F104" i="8"/>
  <c r="F103" i="8" s="1"/>
  <c r="E104" i="8"/>
  <c r="E103" i="8" s="1"/>
  <c r="F101" i="8"/>
  <c r="F100" i="8" s="1"/>
  <c r="E101" i="8"/>
  <c r="E100" i="8" s="1"/>
  <c r="F98" i="8"/>
  <c r="F97" i="8" s="1"/>
  <c r="E98" i="8"/>
  <c r="E97" i="8" s="1"/>
  <c r="F94" i="8"/>
  <c r="F93" i="8" s="1"/>
  <c r="E94" i="8"/>
  <c r="E93" i="8" s="1"/>
  <c r="F91" i="8"/>
  <c r="F90" i="8" s="1"/>
  <c r="E91" i="8"/>
  <c r="E90" i="8" s="1"/>
  <c r="F88" i="8"/>
  <c r="F87" i="8" s="1"/>
  <c r="E88" i="8"/>
  <c r="E87" i="8" s="1"/>
  <c r="F85" i="8"/>
  <c r="F84" i="8" s="1"/>
  <c r="E85" i="8"/>
  <c r="E84" i="8" s="1"/>
  <c r="F82" i="8"/>
  <c r="F81" i="8" s="1"/>
  <c r="E82" i="8"/>
  <c r="E81" i="8" s="1"/>
  <c r="F78" i="8"/>
  <c r="F77" i="8" s="1"/>
  <c r="E78" i="8"/>
  <c r="E77" i="8" s="1"/>
  <c r="F75" i="8"/>
  <c r="F74" i="8" s="1"/>
  <c r="E75" i="8"/>
  <c r="E74" i="8" s="1"/>
  <c r="F71" i="8"/>
  <c r="F70" i="8" s="1"/>
  <c r="E71" i="8"/>
  <c r="E70" i="8" s="1"/>
  <c r="F55" i="8"/>
  <c r="F54" i="8" s="1"/>
  <c r="E55" i="8"/>
  <c r="E54" i="8" s="1"/>
  <c r="F51" i="8"/>
  <c r="F50" i="8" s="1"/>
  <c r="E51" i="8"/>
  <c r="E50" i="8" s="1"/>
  <c r="F48" i="8"/>
  <c r="F47" i="8" s="1"/>
  <c r="E48" i="8"/>
  <c r="E47" i="8" s="1"/>
  <c r="F45" i="8"/>
  <c r="F44" i="8" s="1"/>
  <c r="E45" i="8"/>
  <c r="E44" i="8" s="1"/>
  <c r="E43" i="8" s="1"/>
  <c r="F41" i="8"/>
  <c r="F40" i="8" s="1"/>
  <c r="E40" i="8"/>
  <c r="F38" i="8"/>
  <c r="F37" i="8" s="1"/>
  <c r="E38" i="8"/>
  <c r="E37" i="8" s="1"/>
  <c r="F34" i="8"/>
  <c r="F33" i="8" s="1"/>
  <c r="E34" i="8"/>
  <c r="E33" i="8" s="1"/>
  <c r="F21" i="8"/>
  <c r="E21" i="8"/>
  <c r="F19" i="8"/>
  <c r="F18" i="8" s="1"/>
  <c r="E19" i="8"/>
  <c r="E18" i="8" s="1"/>
  <c r="F15" i="8"/>
  <c r="E15" i="8"/>
  <c r="E14" i="8" l="1"/>
  <c r="F14" i="8"/>
  <c r="F116" i="8"/>
  <c r="E36" i="8"/>
  <c r="E116" i="8"/>
  <c r="F137" i="8"/>
  <c r="F136" i="8" s="1"/>
  <c r="F129" i="8" s="1"/>
  <c r="F36" i="8"/>
  <c r="F96" i="8"/>
  <c r="F43" i="8"/>
  <c r="F73" i="8"/>
  <c r="E73" i="8"/>
  <c r="E137" i="8"/>
  <c r="E136" i="8" s="1"/>
  <c r="E129" i="8" s="1"/>
  <c r="F109" i="8"/>
  <c r="E96" i="8"/>
  <c r="E80" i="8"/>
  <c r="E109" i="8"/>
  <c r="F80" i="8"/>
  <c r="F45" i="3"/>
  <c r="F41" i="3" s="1"/>
  <c r="G13" i="1" s="1"/>
  <c r="F39" i="3"/>
  <c r="F32" i="3"/>
  <c r="G32" i="3" s="1"/>
  <c r="F29" i="3"/>
  <c r="F28" i="3" l="1"/>
  <c r="G28" i="3" s="1"/>
  <c r="F12" i="8"/>
  <c r="F11" i="8" s="1"/>
  <c r="F13" i="1"/>
  <c r="H13" i="1" s="1"/>
  <c r="F13" i="8"/>
  <c r="E13" i="8"/>
  <c r="F12" i="1"/>
  <c r="E12" i="8"/>
  <c r="E11" i="8" s="1"/>
  <c r="B11" i="5"/>
  <c r="B10" i="5" s="1"/>
  <c r="F51" i="3" l="1"/>
  <c r="G12" i="1"/>
  <c r="G11" i="1" s="1"/>
  <c r="G51" i="3"/>
  <c r="H12" i="1"/>
  <c r="H11" i="1" s="1"/>
  <c r="F11" i="1"/>
  <c r="D11" i="5" l="1"/>
  <c r="D10" i="5" s="1"/>
  <c r="C11" i="5"/>
  <c r="C10" i="5" s="1"/>
  <c r="G16" i="3"/>
  <c r="G14" i="1"/>
  <c r="F9" i="1" l="1"/>
  <c r="F8" i="1" s="1"/>
  <c r="F14" i="1" s="1"/>
  <c r="H9" i="1" l="1"/>
  <c r="H8" i="1" s="1"/>
  <c r="H14" i="1" s="1"/>
  <c r="G20" i="3"/>
  <c r="G11" i="3"/>
  <c r="G23" i="3" s="1"/>
  <c r="F23" i="3"/>
</calcChain>
</file>

<file path=xl/sharedStrings.xml><?xml version="1.0" encoding="utf-8"?>
<sst xmlns="http://schemas.openxmlformats.org/spreadsheetml/2006/main" count="573" uniqueCount="142">
  <si>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</si>
  <si>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</si>
  <si>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</si>
  <si>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</si>
  <si>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</si>
  <si>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</si>
  <si>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</si>
  <si>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</si>
  <si>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</si>
  <si>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</si>
  <si>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</si>
  <si>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</si>
  <si>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</si>
  <si>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</si>
  <si>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</si>
  <si>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</si>
  <si>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</si>
  <si>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</si>
  <si>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</si>
  <si>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</si>
  <si>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</si>
  <si>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</si>
  <si>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</si>
  <si>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</si>
  <si>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</si>
  <si>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</si>
  <si>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</si>
  <si>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I. OPĆI DIO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</si>
  <si>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</si>
  <si>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</si>
  <si>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</si>
  <si>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</si>
  <si>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</si>
  <si>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</si>
  <si>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</si>
  <si>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</si>
  <si>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</si>
  <si>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</si>
  <si>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5.2.</t>
  </si>
  <si>
    <t>Pomoći</t>
  </si>
  <si>
    <t>Donacije</t>
  </si>
  <si>
    <t>6.2.</t>
  </si>
  <si>
    <t>6.3.</t>
  </si>
  <si>
    <t>Donacije (direktno)</t>
  </si>
  <si>
    <t>Prihodi od prodaje proizvoda i robe te pruženih usluga i donacije</t>
  </si>
  <si>
    <t>Vlasitit prihodi</t>
  </si>
  <si>
    <t>3.2.</t>
  </si>
  <si>
    <t>4.7.</t>
  </si>
  <si>
    <t>Prihodi posebne namjene</t>
  </si>
  <si>
    <t>1.1.</t>
  </si>
  <si>
    <t>7.1.</t>
  </si>
  <si>
    <t>Prihodi od nefin. Imovine i nadoknade šteta od osig.</t>
  </si>
  <si>
    <t>08 Rekreacija, kultura i religija</t>
  </si>
  <si>
    <t>082 Službe kulture</t>
  </si>
  <si>
    <t>4.7</t>
  </si>
  <si>
    <t>5.2</t>
  </si>
  <si>
    <t>6.3</t>
  </si>
  <si>
    <t>Financijski rashodi</t>
  </si>
  <si>
    <t>7.1</t>
  </si>
  <si>
    <t>PUČKO OTVORENO UČILIŠTE BUJE</t>
  </si>
  <si>
    <t/>
  </si>
  <si>
    <t>TRG J.B. TITA 6</t>
  </si>
  <si>
    <t>52460, BUJE (BUIE)</t>
  </si>
  <si>
    <t>OIB:82919961825</t>
  </si>
  <si>
    <t>POZICIJA</t>
  </si>
  <si>
    <t>BROJ KONTA</t>
  </si>
  <si>
    <t xml:space="preserve">Izvor </t>
  </si>
  <si>
    <t>OPĆI PRIHODI I PRIMICI</t>
  </si>
  <si>
    <t>PRIHODI OD NEFIN.IMOVINE I NADOKNADE ŠTETA OD OSIG.</t>
  </si>
  <si>
    <t>Vlastiti izvori</t>
  </si>
  <si>
    <t>VRSTA RASHODA / IZDATAKA</t>
  </si>
  <si>
    <t>SVEUKUPNO RASHODI / IZDACI</t>
  </si>
  <si>
    <t>Proračunski korisnik</t>
  </si>
  <si>
    <t>48200</t>
  </si>
  <si>
    <t>PUČKO OTVORENO UČILIŠTE BUJE - UNIVERSITA` POPOLARE APERTA DI BUIE</t>
  </si>
  <si>
    <t>Program</t>
  </si>
  <si>
    <t>1012</t>
  </si>
  <si>
    <t>DJELATNOST PUČKOG OTVORENOG UČILIŠTA BUJE</t>
  </si>
  <si>
    <t>Aktivnost</t>
  </si>
  <si>
    <t>A100063</t>
  </si>
  <si>
    <t>RASHODI ZA ZAPOSLENE</t>
  </si>
  <si>
    <t>3</t>
  </si>
  <si>
    <t>31</t>
  </si>
  <si>
    <t>A100064</t>
  </si>
  <si>
    <t>MATERIJALNI I FINANCIJSKI RASHODI</t>
  </si>
  <si>
    <t>32</t>
  </si>
  <si>
    <t>34</t>
  </si>
  <si>
    <t>A100065</t>
  </si>
  <si>
    <t>PROGRAMI U KNJIŽNICI</t>
  </si>
  <si>
    <t>A100066</t>
  </si>
  <si>
    <t>LIKOVNA DJELATNOST</t>
  </si>
  <si>
    <t>A100067</t>
  </si>
  <si>
    <t>IZLOŽBE</t>
  </si>
  <si>
    <t>A100068</t>
  </si>
  <si>
    <t>GLAZBENO SCENSKA DJELATNOST</t>
  </si>
  <si>
    <t>A100069</t>
  </si>
  <si>
    <t>PRIGODNE MANIFESTACIJE</t>
  </si>
  <si>
    <t>A100070</t>
  </si>
  <si>
    <t>RADIONICE I TEČAJEVI</t>
  </si>
  <si>
    <t>A100071</t>
  </si>
  <si>
    <t>MUZEJ</t>
  </si>
  <si>
    <t>A100072</t>
  </si>
  <si>
    <t>IZDAVAŠTVO</t>
  </si>
  <si>
    <t>A100086</t>
  </si>
  <si>
    <t>VALORIZACIJA I PROMOVIRANJE KAŠTELA ROTA</t>
  </si>
  <si>
    <t>Kapitalni projekt</t>
  </si>
  <si>
    <t>K100002</t>
  </si>
  <si>
    <t>NABAVA NEFINANCIJSKE IMOVINE</t>
  </si>
  <si>
    <t>4</t>
  </si>
  <si>
    <t>42</t>
  </si>
  <si>
    <t>41</t>
  </si>
  <si>
    <t>VLASTITI PRIHODI -</t>
  </si>
  <si>
    <t>DONACIJE - (DIREKTNO)</t>
  </si>
  <si>
    <t xml:space="preserve">PRIHODI POSEBNE NAMJENE </t>
  </si>
  <si>
    <t xml:space="preserve">VLASTITI PRIHODI </t>
  </si>
  <si>
    <t xml:space="preserve">DONACIJE </t>
  </si>
  <si>
    <t>VLASTITI PRIHODI</t>
  </si>
  <si>
    <t xml:space="preserve">POMOĆI </t>
  </si>
  <si>
    <t>POMOĆI</t>
  </si>
  <si>
    <t>DONACIJE  (DIREKTNO)</t>
  </si>
  <si>
    <t>PRIHODI POSEBNE NAMJENE</t>
  </si>
  <si>
    <t>DONACIJE (DIREKTNO)</t>
  </si>
  <si>
    <t>Povećanje /  smanjenje</t>
  </si>
  <si>
    <t>VIŠAK KORIŠTEN ZA POKRIĆE RASHODA</t>
  </si>
  <si>
    <t xml:space="preserve">Naziv </t>
  </si>
  <si>
    <t>MANJAK POKRIVEN TEKUĆIM PRIHODIMA</t>
  </si>
  <si>
    <t>Manjak prihoda poslovanja</t>
  </si>
  <si>
    <t>Vlastiti prihod - višak</t>
  </si>
  <si>
    <t xml:space="preserve">Prihodi za posebne namjene - višak </t>
  </si>
  <si>
    <t>Višak prihoda poslovanja</t>
  </si>
  <si>
    <t>Ukupni rashodi</t>
  </si>
  <si>
    <t>Ukupni prihodi</t>
  </si>
  <si>
    <t xml:space="preserve">Prihodi od upravnih i administrativnih pristojbi,pristojbi poposebnim propisima </t>
  </si>
  <si>
    <t>Prihodi od pomoći - višak</t>
  </si>
  <si>
    <t>I. IZMJENE I DOPUNE FINANCIJSKOG PLANA PUČKOG OTVORENOG UČILIŠTA BUJE
ZA 2024.  GODINU</t>
  </si>
  <si>
    <t>Plan  2024.</t>
  </si>
  <si>
    <t>Novi plan 2024</t>
  </si>
  <si>
    <t>Plan za 2024.</t>
  </si>
  <si>
    <t>PLAN 2024</t>
  </si>
  <si>
    <t xml:space="preserve">PRIHODI POSLOVANJA PREMA EKONOMSKOJ KLASIFIKACIJI I PREMA IZVORIMA FINANCIRANJA  </t>
  </si>
  <si>
    <t xml:space="preserve">RASHODI POSLOVANJA PREMA  PREMA EKONOMSKOJ KLASIFIKACIJI I PREMA IZVORIMA FINANCIRANJA  </t>
  </si>
  <si>
    <t xml:space="preserve">I IZMJENE I DOPUNE FINANCIJSKOG PLANA ZA 2024.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</si>
</sst>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.00_ ;\-#,##0.00\ "/>
    <numFmt numFmtId="166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164" fontId="9" fillId="2" borderId="4" xfId="0" applyNumberFormat="1" applyFont="1" applyFill="1" applyBorder="1" applyAlignment="1" applyProtection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164" fontId="11" fillId="2" borderId="4" xfId="0" applyNumberFormat="1" applyFont="1" applyFill="1" applyBorder="1" applyAlignment="1" applyProtection="1">
      <alignment horizontal="right" vertical="center" wrapText="1"/>
    </xf>
    <xf numFmtId="49" fontId="9" fillId="2" borderId="3" xfId="0" quotePrefix="1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 applyProtection="1">
      <alignment vertical="center"/>
    </xf>
    <xf numFmtId="4" fontId="9" fillId="0" borderId="3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vertical="center" wrapText="1"/>
    </xf>
    <xf numFmtId="4" fontId="9" fillId="3" borderId="3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164" fontId="9" fillId="2" borderId="4" xfId="0" quotePrefix="1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 applyProtection="1">
      <alignment horizontal="left" vertical="center"/>
    </xf>
    <xf numFmtId="164" fontId="11" fillId="2" borderId="4" xfId="0" quotePrefix="1" applyNumberFormat="1" applyFont="1" applyFill="1" applyBorder="1" applyAlignment="1">
      <alignment horizontal="right" vertical="center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3" xfId="0" quotePrefix="1" applyNumberFormat="1" applyFont="1" applyFill="1" applyBorder="1" applyAlignment="1">
      <alignment horizontal="left" vertical="center"/>
    </xf>
    <xf numFmtId="4" fontId="6" fillId="4" borderId="1" xfId="0" quotePrefix="1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4" fontId="17" fillId="6" borderId="0" xfId="0" applyNumberFormat="1" applyFont="1" applyFill="1"/>
    <xf numFmtId="4" fontId="6" fillId="0" borderId="0" xfId="0" applyNumberFormat="1" applyFont="1"/>
    <xf numFmtId="4" fontId="6" fillId="7" borderId="0" xfId="0" applyNumberFormat="1" applyFont="1" applyFill="1"/>
    <xf numFmtId="165" fontId="0" fillId="0" borderId="0" xfId="0" applyNumberFormat="1"/>
    <xf numFmtId="4" fontId="6" fillId="8" borderId="0" xfId="0" applyNumberFormat="1" applyFont="1" applyFill="1"/>
    <xf numFmtId="0" fontId="0" fillId="0" borderId="0" xfId="0" applyAlignment="1">
      <alignment wrapText="1"/>
    </xf>
    <xf numFmtId="4" fontId="6" fillId="3" borderId="0" xfId="0" applyNumberFormat="1" applyFont="1" applyFill="1"/>
    <xf numFmtId="4" fontId="6" fillId="9" borderId="0" xfId="0" applyNumberFormat="1" applyFont="1" applyFill="1"/>
    <xf numFmtId="4" fontId="6" fillId="10" borderId="0" xfId="0" applyNumberFormat="1" applyFont="1" applyFill="1"/>
    <xf numFmtId="4" fontId="6" fillId="11" borderId="0" xfId="0" applyNumberFormat="1" applyFont="1" applyFill="1"/>
    <xf numFmtId="4" fontId="6" fillId="12" borderId="0" xfId="0" applyNumberFormat="1" applyFont="1" applyFill="1"/>
    <xf numFmtId="165" fontId="0" fillId="5" borderId="0" xfId="0" applyNumberFormat="1" applyFill="1"/>
    <xf numFmtId="165" fontId="11" fillId="0" borderId="0" xfId="0" applyNumberFormat="1" applyFont="1"/>
    <xf numFmtId="4" fontId="6" fillId="13" borderId="0" xfId="0" applyNumberFormat="1" applyFont="1" applyFill="1"/>
    <xf numFmtId="165" fontId="11" fillId="13" borderId="0" xfId="0" applyNumberFormat="1" applyFont="1" applyFill="1"/>
    <xf numFmtId="165" fontId="11" fillId="7" borderId="0" xfId="0" applyNumberFormat="1" applyFont="1" applyFill="1"/>
    <xf numFmtId="165" fontId="11" fillId="8" borderId="0" xfId="0" applyNumberFormat="1" applyFont="1" applyFill="1"/>
    <xf numFmtId="165" fontId="11" fillId="3" borderId="0" xfId="0" applyNumberFormat="1" applyFont="1" applyFill="1"/>
    <xf numFmtId="165" fontId="11" fillId="11" borderId="0" xfId="0" applyNumberFormat="1" applyFont="1" applyFill="1"/>
    <xf numFmtId="165" fontId="11" fillId="10" borderId="0" xfId="0" applyNumberFormat="1" applyFont="1" applyFill="1"/>
    <xf numFmtId="165" fontId="0" fillId="9" borderId="0" xfId="0" applyNumberFormat="1" applyFill="1"/>
    <xf numFmtId="165" fontId="9" fillId="0" borderId="0" xfId="0" applyNumberFormat="1" applyFont="1"/>
    <xf numFmtId="165" fontId="11" fillId="9" borderId="0" xfId="0" applyNumberFormat="1" applyFont="1" applyFill="1"/>
    <xf numFmtId="165" fontId="11" fillId="12" borderId="0" xfId="0" applyNumberFormat="1" applyFont="1" applyFill="1"/>
    <xf numFmtId="165" fontId="6" fillId="0" borderId="3" xfId="0" applyNumberFormat="1" applyFont="1" applyBorder="1" applyAlignment="1">
      <alignment horizontal="right"/>
    </xf>
    <xf numFmtId="165" fontId="0" fillId="0" borderId="0" xfId="0" applyNumberFormat="1" applyFont="1"/>
    <xf numFmtId="4" fontId="6" fillId="0" borderId="0" xfId="0" applyNumberFormat="1" applyFont="1" applyAlignment="1">
      <alignment wrapText="1"/>
    </xf>
    <xf numFmtId="4" fontId="6" fillId="13" borderId="0" xfId="0" applyNumberFormat="1" applyFont="1" applyFill="1" applyAlignment="1">
      <alignment wrapText="1"/>
    </xf>
    <xf numFmtId="4" fontId="6" fillId="12" borderId="0" xfId="0" applyNumberFormat="1" applyFont="1" applyFill="1" applyAlignment="1">
      <alignment wrapText="1"/>
    </xf>
    <xf numFmtId="4" fontId="0" fillId="0" borderId="0" xfId="0" applyNumberFormat="1" applyAlignment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1" fillId="0" borderId="0" xfId="0" applyFont="1" applyBorder="1" applyAlignment="1" applyProtection="1">
      <alignment horizontal="center"/>
    </xf>
    <xf numFmtId="0" fontId="0" fillId="0" borderId="3" xfId="0" applyBorder="1"/>
    <xf numFmtId="4" fontId="0" fillId="0" borderId="3" xfId="0" applyNumberFormat="1" applyBorder="1"/>
    <xf numFmtId="166" fontId="0" fillId="0" borderId="3" xfId="0" applyNumberFormat="1" applyBorder="1"/>
    <xf numFmtId="0" fontId="0" fillId="0" borderId="3" xfId="0" applyBorder="1" applyAlignment="1">
      <alignment wrapText="1"/>
    </xf>
    <xf numFmtId="4" fontId="1" fillId="0" borderId="3" xfId="0" applyNumberFormat="1" applyFont="1" applyBorder="1"/>
    <xf numFmtId="0" fontId="1" fillId="0" borderId="3" xfId="0" applyFont="1" applyBorder="1"/>
    <xf numFmtId="164" fontId="6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66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5" fontId="11" fillId="2" borderId="4" xfId="0" quotePrefix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wrapText="1"/>
    </xf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49" fontId="0" fillId="0" borderId="0" xfId="0" applyNumberFormat="1" applyAlignment="1">
      <alignment horizontal="left"/>
    </xf>
    <xf numFmtId="164" fontId="6" fillId="2" borderId="3" xfId="0" applyNumberFormat="1" applyFont="1" applyFill="1" applyBorder="1" applyAlignment="1">
      <alignment horizontal="right" wrapText="1"/>
    </xf>
    <xf numFmtId="4" fontId="1" fillId="0" borderId="3" xfId="0" applyNumberFormat="1" applyFont="1" applyBorder="1" applyAlignment="1">
      <alignment wrapText="1"/>
    </xf>
    <xf numFmtId="165" fontId="6" fillId="2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11" fillId="2" borderId="4" xfId="0" applyNumberFormat="1" applyFont="1" applyFill="1" applyBorder="1" applyAlignment="1" applyProtection="1">
      <alignment horizontal="right" vertical="center" wrapText="1"/>
    </xf>
    <xf numFmtId="165" fontId="3" fillId="2" borderId="4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 applyProtection="1">
      <alignment horizontal="right" vertical="center" wrapText="1"/>
    </xf>
    <xf numFmtId="165" fontId="1" fillId="3" borderId="0" xfId="0" applyNumberFormat="1" applyFont="1" applyFill="1"/>
    <xf numFmtId="165" fontId="1" fillId="0" borderId="0" xfId="0" applyNumberFormat="1" applyFont="1"/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13" borderId="6" xfId="0" applyNumberFormat="1" applyFont="1" applyFill="1" applyBorder="1" applyAlignment="1" applyProtection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/>
    </xf>
    <xf numFmtId="0" fontId="0" fillId="0" borderId="0" xfId="0"/>
    <xf numFmtId="0" fontId="1" fillId="13" borderId="3" xfId="0" applyFont="1" applyFill="1" applyBorder="1" applyAlignment="1">
      <alignment horizontal="center" wrapText="1"/>
    </xf>
    <xf numFmtId="0" fontId="11" fillId="13" borderId="3" xfId="0" applyFont="1" applyFill="1" applyBorder="1" applyAlignment="1" applyProtection="1">
      <alignment horizontal="center" wrapText="1"/>
    </xf>
    <xf numFmtId="0" fontId="0" fillId="13" borderId="3" xfId="0" applyFill="1" applyBorder="1" applyAlignment="1">
      <alignment wrapText="1"/>
    </xf>
    <xf numFmtId="0" fontId="11" fillId="13" borderId="6" xfId="0" applyFont="1" applyFill="1" applyBorder="1" applyAlignment="1">
      <alignment horizontal="center"/>
    </xf>
    <xf numFmtId="0" fontId="11" fillId="13" borderId="7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F8" sqref="F8"/>
    </sheetView>
  </sheetViews>
  <sheetFormatPr defaultRowHeight="15" x14ac:dyDescent="0.25"/>
  <cols>
    <col min="5" max="5" width="15.28515625" customWidth="1"/>
    <col min="6" max="6" width="20.140625" customWidth="1"/>
    <col min="7" max="7" width="21.42578125" customWidth="1"/>
    <col min="8" max="8" width="23.28515625" customWidth="1"/>
  </cols>
  <sheetData>
    <row r="1" spans="1:8" ht="42" customHeight="1" x14ac:dyDescent="0.25">
      <c r="A1" s="126" t="s">
        <v>134</v>
      </c>
      <c r="B1" s="126"/>
      <c r="C1" s="126"/>
      <c r="D1" s="126"/>
      <c r="E1" s="126"/>
      <c r="F1" s="126"/>
      <c r="G1" s="126"/>
      <c r="H1" s="126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25">
      <c r="A3" s="126" t="s">
        <v>27</v>
      </c>
      <c r="B3" s="126"/>
      <c r="C3" s="126"/>
      <c r="D3" s="126"/>
      <c r="E3" s="126"/>
      <c r="F3" s="126"/>
      <c r="G3" s="140"/>
      <c r="H3" s="140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126" t="s">
        <v>30</v>
      </c>
      <c r="B5" s="127"/>
      <c r="C5" s="127"/>
      <c r="D5" s="127"/>
      <c r="E5" s="127"/>
      <c r="F5" s="127"/>
      <c r="G5" s="127"/>
      <c r="H5" s="127"/>
    </row>
    <row r="6" spans="1:8" ht="18" x14ac:dyDescent="0.25">
      <c r="A6" s="1"/>
      <c r="B6" s="2"/>
      <c r="C6" s="2"/>
      <c r="D6" s="2"/>
      <c r="E6" s="7"/>
      <c r="F6" s="8"/>
      <c r="G6" s="8"/>
      <c r="H6" s="34"/>
    </row>
    <row r="7" spans="1:8" ht="25.5" x14ac:dyDescent="0.25">
      <c r="A7" s="28"/>
      <c r="B7" s="29"/>
      <c r="C7" s="29"/>
      <c r="D7" s="30"/>
      <c r="E7" s="31"/>
      <c r="F7" s="4" t="s">
        <v>135</v>
      </c>
      <c r="G7" s="91" t="s">
        <v>122</v>
      </c>
      <c r="H7" s="4" t="s">
        <v>136</v>
      </c>
    </row>
    <row r="8" spans="1:8" x14ac:dyDescent="0.25">
      <c r="A8" s="141" t="s">
        <v>0</v>
      </c>
      <c r="B8" s="137"/>
      <c r="C8" s="137"/>
      <c r="D8" s="137"/>
      <c r="E8" s="142"/>
      <c r="F8" s="46">
        <f t="shared" ref="F8:H8" si="0">F9+F10</f>
        <v>175850</v>
      </c>
      <c r="G8" s="46">
        <f t="shared" si="0"/>
        <v>66170</v>
      </c>
      <c r="H8" s="46">
        <f t="shared" si="0"/>
        <v>242020</v>
      </c>
    </row>
    <row r="9" spans="1:8" x14ac:dyDescent="0.25">
      <c r="A9" s="134" t="s">
        <v>1</v>
      </c>
      <c r="B9" s="129"/>
      <c r="C9" s="129"/>
      <c r="D9" s="129"/>
      <c r="E9" s="139"/>
      <c r="F9" s="47">
        <f>' Račun prihoda i rashoda'!E11</f>
        <v>175850</v>
      </c>
      <c r="G9" s="47">
        <f>' Račun prihoda i rashoda'!F11</f>
        <v>66170</v>
      </c>
      <c r="H9" s="47">
        <f>F9+G9</f>
        <v>242020</v>
      </c>
    </row>
    <row r="10" spans="1:8" x14ac:dyDescent="0.25">
      <c r="A10" s="143" t="s">
        <v>2</v>
      </c>
      <c r="B10" s="139"/>
      <c r="C10" s="139"/>
      <c r="D10" s="139"/>
      <c r="E10" s="139"/>
      <c r="F10" s="48"/>
      <c r="G10" s="48"/>
      <c r="H10" s="47">
        <f>F10+G10</f>
        <v>0</v>
      </c>
    </row>
    <row r="11" spans="1:8" x14ac:dyDescent="0.25">
      <c r="A11" s="35" t="s">
        <v>3</v>
      </c>
      <c r="B11" s="36"/>
      <c r="C11" s="36"/>
      <c r="D11" s="36"/>
      <c r="E11" s="36"/>
      <c r="F11" s="46">
        <f t="shared" ref="F11:H11" si="1">F12+F13</f>
        <v>176350</v>
      </c>
      <c r="G11" s="46">
        <f t="shared" si="1"/>
        <v>65465.820000000007</v>
      </c>
      <c r="H11" s="46">
        <f t="shared" si="1"/>
        <v>241815.82</v>
      </c>
    </row>
    <row r="12" spans="1:8" x14ac:dyDescent="0.25">
      <c r="A12" s="128" t="s">
        <v>4</v>
      </c>
      <c r="B12" s="129"/>
      <c r="C12" s="129"/>
      <c r="D12" s="129"/>
      <c r="E12" s="129"/>
      <c r="F12" s="49">
        <f>' Račun prihoda i rashoda'!E28</f>
        <v>168350</v>
      </c>
      <c r="G12" s="49">
        <f>' Račun prihoda i rashoda'!F28</f>
        <v>8056.5499999999993</v>
      </c>
      <c r="H12" s="49">
        <f>' Račun prihoda i rashoda'!G28</f>
        <v>176406.55</v>
      </c>
    </row>
    <row r="13" spans="1:8" x14ac:dyDescent="0.25">
      <c r="A13" s="138" t="s">
        <v>5</v>
      </c>
      <c r="B13" s="139"/>
      <c r="C13" s="139"/>
      <c r="D13" s="139"/>
      <c r="E13" s="139"/>
      <c r="F13" s="47">
        <f>' Račun prihoda i rashoda'!E41</f>
        <v>8000</v>
      </c>
      <c r="G13" s="47">
        <f>' Račun prihoda i rashoda'!F41</f>
        <v>57409.270000000004</v>
      </c>
      <c r="H13" s="49">
        <f>F13+G13</f>
        <v>65409.270000000004</v>
      </c>
    </row>
    <row r="14" spans="1:8" x14ac:dyDescent="0.25">
      <c r="A14" s="136" t="s">
        <v>6</v>
      </c>
      <c r="B14" s="137"/>
      <c r="C14" s="137"/>
      <c r="D14" s="137"/>
      <c r="E14" s="137"/>
      <c r="F14" s="50">
        <f t="shared" ref="F14:H14" si="2">F8-F11</f>
        <v>-500</v>
      </c>
      <c r="G14" s="50">
        <f t="shared" si="2"/>
        <v>704.17999999999302</v>
      </c>
      <c r="H14" s="50">
        <f t="shared" si="2"/>
        <v>204.17999999999302</v>
      </c>
    </row>
    <row r="15" spans="1:8" ht="18" x14ac:dyDescent="0.25">
      <c r="A15" s="5"/>
      <c r="B15" s="9"/>
      <c r="C15" s="9"/>
      <c r="D15" s="9"/>
      <c r="E15" s="9"/>
      <c r="F15" s="3"/>
      <c r="G15" s="3"/>
      <c r="H15" s="3"/>
    </row>
    <row r="16" spans="1:8" ht="18" customHeight="1" x14ac:dyDescent="0.25">
      <c r="A16" s="126" t="s">
        <v>31</v>
      </c>
      <c r="B16" s="127"/>
      <c r="C16" s="127"/>
      <c r="D16" s="127"/>
      <c r="E16" s="127"/>
      <c r="F16" s="127"/>
      <c r="G16" s="127"/>
      <c r="H16" s="127"/>
    </row>
    <row r="17" spans="1:8" ht="18" x14ac:dyDescent="0.25">
      <c r="A17" s="25"/>
      <c r="B17" s="23"/>
      <c r="C17" s="23"/>
      <c r="D17" s="23"/>
      <c r="E17" s="23"/>
      <c r="F17" s="24"/>
      <c r="G17" s="24"/>
      <c r="H17" s="24"/>
    </row>
    <row r="18" spans="1:8" ht="25.5" x14ac:dyDescent="0.25">
      <c r="A18" s="28"/>
      <c r="B18" s="29"/>
      <c r="C18" s="29"/>
      <c r="D18" s="30"/>
      <c r="E18" s="31"/>
      <c r="F18" s="4" t="s">
        <v>135</v>
      </c>
      <c r="G18" s="91" t="s">
        <v>122</v>
      </c>
      <c r="H18" s="91" t="s">
        <v>136</v>
      </c>
    </row>
    <row r="19" spans="1:8" ht="15.75" customHeight="1" x14ac:dyDescent="0.25">
      <c r="A19" s="134" t="s">
        <v>8</v>
      </c>
      <c r="B19" s="135"/>
      <c r="C19" s="135"/>
      <c r="D19" s="135"/>
      <c r="E19" s="135"/>
      <c r="F19" s="33"/>
      <c r="G19" s="33"/>
      <c r="H19" s="33"/>
    </row>
    <row r="20" spans="1:8" x14ac:dyDescent="0.25">
      <c r="A20" s="134" t="s">
        <v>9</v>
      </c>
      <c r="B20" s="129"/>
      <c r="C20" s="129"/>
      <c r="D20" s="129"/>
      <c r="E20" s="129"/>
      <c r="F20" s="33"/>
      <c r="G20" s="33"/>
      <c r="H20" s="33"/>
    </row>
    <row r="21" spans="1:8" x14ac:dyDescent="0.25">
      <c r="A21" s="136" t="s">
        <v>10</v>
      </c>
      <c r="B21" s="137"/>
      <c r="C21" s="137"/>
      <c r="D21" s="137"/>
      <c r="E21" s="137"/>
      <c r="F21" s="32">
        <v>0</v>
      </c>
      <c r="G21" s="32">
        <v>0</v>
      </c>
      <c r="H21" s="32">
        <v>0</v>
      </c>
    </row>
    <row r="22" spans="1:8" ht="18" x14ac:dyDescent="0.25">
      <c r="A22" s="22"/>
      <c r="B22" s="23"/>
      <c r="C22" s="23"/>
      <c r="D22" s="23"/>
      <c r="E22" s="23"/>
      <c r="F22" s="24"/>
      <c r="G22" s="24"/>
      <c r="H22" s="24"/>
    </row>
    <row r="23" spans="1:8" ht="18" customHeight="1" x14ac:dyDescent="0.25">
      <c r="A23" s="126" t="s">
        <v>37</v>
      </c>
      <c r="B23" s="127"/>
      <c r="C23" s="127"/>
      <c r="D23" s="127"/>
      <c r="E23" s="127"/>
      <c r="F23" s="127"/>
      <c r="G23" s="127"/>
      <c r="H23" s="127"/>
    </row>
    <row r="24" spans="1:8" ht="18" x14ac:dyDescent="0.25">
      <c r="A24" s="22"/>
      <c r="B24" s="23"/>
      <c r="C24" s="23"/>
      <c r="D24" s="23"/>
      <c r="E24" s="23"/>
      <c r="F24" s="24"/>
      <c r="G24" s="24"/>
      <c r="H24" s="24"/>
    </row>
    <row r="25" spans="1:8" ht="25.5" x14ac:dyDescent="0.25">
      <c r="A25" s="28"/>
      <c r="B25" s="29"/>
      <c r="C25" s="29"/>
      <c r="D25" s="30"/>
      <c r="E25" s="31"/>
      <c r="F25" s="4" t="s">
        <v>135</v>
      </c>
      <c r="G25" s="91" t="s">
        <v>122</v>
      </c>
      <c r="H25" s="91" t="s">
        <v>136</v>
      </c>
    </row>
    <row r="26" spans="1:8" ht="30.75" customHeight="1" x14ac:dyDescent="0.25">
      <c r="A26" s="130" t="s">
        <v>32</v>
      </c>
      <c r="B26" s="131"/>
      <c r="C26" s="131"/>
      <c r="D26" s="131"/>
      <c r="E26" s="131"/>
      <c r="F26" s="58"/>
      <c r="G26" s="58"/>
      <c r="H26" s="58"/>
    </row>
    <row r="27" spans="1:8" ht="30" customHeight="1" x14ac:dyDescent="0.25">
      <c r="A27" s="132" t="s">
        <v>7</v>
      </c>
      <c r="B27" s="133"/>
      <c r="C27" s="133"/>
      <c r="D27" s="133"/>
      <c r="E27" s="133"/>
      <c r="F27" s="39">
        <v>500</v>
      </c>
      <c r="G27" s="39">
        <v>-704.18</v>
      </c>
      <c r="H27" s="40">
        <f>F27+G27</f>
        <v>-204.17999999999995</v>
      </c>
    </row>
    <row r="30" spans="1:8" x14ac:dyDescent="0.25">
      <c r="A30" s="128" t="s">
        <v>11</v>
      </c>
      <c r="B30" s="129"/>
      <c r="C30" s="129"/>
      <c r="D30" s="129"/>
      <c r="E30" s="129"/>
      <c r="F30" s="85">
        <v>0</v>
      </c>
      <c r="G30" s="85">
        <v>0</v>
      </c>
      <c r="H30" s="85">
        <v>0</v>
      </c>
    </row>
    <row r="31" spans="1:8" ht="11.25" customHeight="1" x14ac:dyDescent="0.25">
      <c r="A31" s="17"/>
      <c r="B31" s="18"/>
      <c r="C31" s="18"/>
      <c r="D31" s="18"/>
      <c r="E31" s="18"/>
      <c r="F31" s="19"/>
      <c r="G31" s="19"/>
      <c r="H31" s="19"/>
    </row>
    <row r="32" spans="1:8" ht="8.25" customHeight="1" x14ac:dyDescent="0.25"/>
    <row r="33" spans="1:8" ht="21" customHeight="1" x14ac:dyDescent="0.25"/>
    <row r="34" spans="1:8" ht="51" customHeight="1" x14ac:dyDescent="0.25">
      <c r="A34" s="124" t="s">
        <v>33</v>
      </c>
      <c r="B34" s="125"/>
      <c r="C34" s="125"/>
      <c r="D34" s="125"/>
      <c r="E34" s="125"/>
      <c r="F34" s="125"/>
      <c r="G34" s="125"/>
      <c r="H34" s="125"/>
    </row>
  </sheetData>
  <mergeCells count="18">
    <mergeCell ref="A12:E12"/>
    <mergeCell ref="A5:H5"/>
    <mergeCell ref="A16:H16"/>
    <mergeCell ref="A1:H1"/>
    <mergeCell ref="A3:H3"/>
    <mergeCell ref="A8:E8"/>
    <mergeCell ref="A9:E9"/>
    <mergeCell ref="A10:E10"/>
    <mergeCell ref="A19:E19"/>
    <mergeCell ref="A20:E20"/>
    <mergeCell ref="A21:E21"/>
    <mergeCell ref="A13:E13"/>
    <mergeCell ref="A14:E14"/>
    <mergeCell ref="A34:H34"/>
    <mergeCell ref="A23:H23"/>
    <mergeCell ref="A30:E30"/>
    <mergeCell ref="A26:E26"/>
    <mergeCell ref="A27:E27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E21" sqref="E21"/>
    </sheetView>
  </sheetViews>
  <sheetFormatPr defaultRowHeight="15" x14ac:dyDescent="0.25"/>
  <cols>
    <col min="1" max="1" width="7.7109375" customWidth="1"/>
    <col min="2" max="2" width="8.85546875" customWidth="1"/>
    <col min="3" max="3" width="7" bestFit="1" customWidth="1"/>
    <col min="4" max="4" width="34.140625" customWidth="1"/>
    <col min="5" max="5" width="20.140625" customWidth="1"/>
    <col min="6" max="6" width="21.28515625" customWidth="1"/>
    <col min="7" max="7" width="22.28515625" customWidth="1"/>
  </cols>
  <sheetData>
    <row r="1" spans="1:7" ht="42" customHeight="1" x14ac:dyDescent="0.25">
      <c r="A1" s="126" t="s">
        <v>134</v>
      </c>
      <c r="B1" s="126"/>
      <c r="C1" s="126"/>
      <c r="D1" s="126"/>
      <c r="E1" s="126"/>
      <c r="F1" s="126"/>
      <c r="G1" s="126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126" t="s">
        <v>27</v>
      </c>
      <c r="B3" s="126"/>
      <c r="C3" s="126"/>
      <c r="D3" s="126"/>
      <c r="E3" s="126"/>
      <c r="F3" s="140"/>
      <c r="G3" s="140"/>
    </row>
    <row r="4" spans="1:7" ht="11.25" customHeight="1" x14ac:dyDescent="0.25">
      <c r="A4" s="5"/>
      <c r="B4" s="5"/>
      <c r="C4" s="5"/>
      <c r="D4" s="5"/>
      <c r="E4" s="5"/>
      <c r="F4" s="6"/>
      <c r="G4" s="6"/>
    </row>
    <row r="5" spans="1:7" ht="18" customHeight="1" x14ac:dyDescent="0.25">
      <c r="A5" s="126" t="s">
        <v>13</v>
      </c>
      <c r="B5" s="127"/>
      <c r="C5" s="127"/>
      <c r="D5" s="127"/>
      <c r="E5" s="127"/>
      <c r="F5" s="127"/>
      <c r="G5" s="127"/>
    </row>
    <row r="6" spans="1:7" ht="18" x14ac:dyDescent="0.25">
      <c r="A6" s="5"/>
      <c r="B6" s="5"/>
      <c r="C6" s="5"/>
      <c r="D6" s="5"/>
      <c r="E6" s="5"/>
      <c r="F6" s="6"/>
      <c r="G6" s="6"/>
    </row>
    <row r="7" spans="1:7" ht="15.75" x14ac:dyDescent="0.25">
      <c r="A7" s="126" t="s">
        <v>139</v>
      </c>
      <c r="B7" s="145"/>
      <c r="C7" s="145"/>
      <c r="D7" s="145"/>
      <c r="E7" s="145"/>
      <c r="F7" s="145"/>
      <c r="G7" s="145"/>
    </row>
    <row r="8" spans="1:7" s="112" customFormat="1" ht="15.75" x14ac:dyDescent="0.25">
      <c r="A8" s="110"/>
      <c r="B8" s="111"/>
      <c r="C8" s="111"/>
      <c r="D8" s="111"/>
      <c r="E8" s="111"/>
      <c r="F8" s="111"/>
      <c r="G8" s="111"/>
    </row>
    <row r="9" spans="1:7" ht="9.75" customHeight="1" x14ac:dyDescent="0.25">
      <c r="A9" s="5"/>
      <c r="B9" s="5"/>
      <c r="C9" s="5"/>
      <c r="D9" s="5"/>
      <c r="E9" s="5"/>
      <c r="F9" s="6"/>
      <c r="G9" s="6"/>
    </row>
    <row r="10" spans="1:7" ht="25.5" x14ac:dyDescent="0.25">
      <c r="A10" s="21" t="s">
        <v>14</v>
      </c>
      <c r="B10" s="20" t="s">
        <v>15</v>
      </c>
      <c r="C10" s="20" t="s">
        <v>16</v>
      </c>
      <c r="D10" s="20" t="s">
        <v>12</v>
      </c>
      <c r="E10" s="21" t="s">
        <v>135</v>
      </c>
      <c r="F10" s="21" t="s">
        <v>122</v>
      </c>
      <c r="G10" s="21" t="s">
        <v>136</v>
      </c>
    </row>
    <row r="11" spans="1:7" ht="15.75" customHeight="1" x14ac:dyDescent="0.25">
      <c r="A11" s="10">
        <v>6</v>
      </c>
      <c r="B11" s="10"/>
      <c r="C11" s="10"/>
      <c r="D11" s="10" t="s">
        <v>17</v>
      </c>
      <c r="E11" s="45">
        <v>175850</v>
      </c>
      <c r="F11" s="45">
        <f>F12+F14+F16+F20</f>
        <v>66170</v>
      </c>
      <c r="G11" s="45">
        <f>E11+F11</f>
        <v>242020</v>
      </c>
    </row>
    <row r="12" spans="1:7" ht="25.5" x14ac:dyDescent="0.25">
      <c r="A12" s="10"/>
      <c r="B12" s="15">
        <v>63</v>
      </c>
      <c r="C12" s="15"/>
      <c r="D12" s="15" t="s">
        <v>34</v>
      </c>
      <c r="E12" s="37">
        <v>8800</v>
      </c>
      <c r="F12" s="37">
        <f>F13</f>
        <v>24950</v>
      </c>
      <c r="G12" s="38">
        <f t="shared" ref="G12:G22" si="0">E12+F12</f>
        <v>33750</v>
      </c>
    </row>
    <row r="13" spans="1:7" x14ac:dyDescent="0.25">
      <c r="A13" s="11"/>
      <c r="B13" s="11"/>
      <c r="C13" s="27" t="s">
        <v>38</v>
      </c>
      <c r="D13" s="27" t="s">
        <v>39</v>
      </c>
      <c r="E13" s="100">
        <v>8800</v>
      </c>
      <c r="F13" s="117">
        <v>24950</v>
      </c>
      <c r="G13" s="45">
        <f t="shared" si="0"/>
        <v>33750</v>
      </c>
    </row>
    <row r="14" spans="1:7" ht="38.25" x14ac:dyDescent="0.25">
      <c r="A14" s="11"/>
      <c r="B14" s="11">
        <v>65</v>
      </c>
      <c r="C14" s="11"/>
      <c r="D14" s="42" t="s">
        <v>132</v>
      </c>
      <c r="E14" s="37">
        <v>2000</v>
      </c>
      <c r="F14" s="37">
        <v>0</v>
      </c>
      <c r="G14" s="38">
        <f t="shared" si="0"/>
        <v>2000</v>
      </c>
    </row>
    <row r="15" spans="1:7" x14ac:dyDescent="0.25">
      <c r="A15" s="11"/>
      <c r="B15" s="11"/>
      <c r="C15" s="57" t="s">
        <v>47</v>
      </c>
      <c r="D15" s="101" t="s">
        <v>48</v>
      </c>
      <c r="E15" s="100">
        <v>2000</v>
      </c>
      <c r="F15" s="104"/>
      <c r="G15" s="45">
        <f t="shared" si="0"/>
        <v>2000</v>
      </c>
    </row>
    <row r="16" spans="1:7" ht="25.5" x14ac:dyDescent="0.25">
      <c r="A16" s="11"/>
      <c r="B16" s="11">
        <v>66</v>
      </c>
      <c r="C16" s="12"/>
      <c r="D16" s="42" t="s">
        <v>44</v>
      </c>
      <c r="E16" s="51">
        <v>6050</v>
      </c>
      <c r="F16" s="118">
        <f>F17</f>
        <v>220</v>
      </c>
      <c r="G16" s="38">
        <f t="shared" si="0"/>
        <v>6270</v>
      </c>
    </row>
    <row r="17" spans="1:7" x14ac:dyDescent="0.25">
      <c r="A17" s="11"/>
      <c r="B17" s="11"/>
      <c r="C17" s="57" t="s">
        <v>46</v>
      </c>
      <c r="D17" s="101" t="s">
        <v>45</v>
      </c>
      <c r="E17" s="100">
        <v>5850</v>
      </c>
      <c r="F17" s="117">
        <v>220</v>
      </c>
      <c r="G17" s="45">
        <f t="shared" si="0"/>
        <v>6070</v>
      </c>
    </row>
    <row r="18" spans="1:7" x14ac:dyDescent="0.25">
      <c r="A18" s="11"/>
      <c r="B18" s="27"/>
      <c r="C18" s="57" t="s">
        <v>41</v>
      </c>
      <c r="D18" s="27" t="s">
        <v>40</v>
      </c>
      <c r="E18" s="100">
        <v>0</v>
      </c>
      <c r="F18" s="100"/>
      <c r="G18" s="45">
        <f t="shared" si="0"/>
        <v>0</v>
      </c>
    </row>
    <row r="19" spans="1:7" x14ac:dyDescent="0.25">
      <c r="A19" s="11"/>
      <c r="B19" s="27"/>
      <c r="C19" s="57" t="s">
        <v>42</v>
      </c>
      <c r="D19" s="27" t="s">
        <v>43</v>
      </c>
      <c r="E19" s="100">
        <v>200</v>
      </c>
      <c r="F19" s="100"/>
      <c r="G19" s="45">
        <f t="shared" si="0"/>
        <v>200</v>
      </c>
    </row>
    <row r="20" spans="1:7" ht="25.5" x14ac:dyDescent="0.25">
      <c r="A20" s="11"/>
      <c r="B20" s="11">
        <v>67</v>
      </c>
      <c r="C20" s="12"/>
      <c r="D20" s="15" t="s">
        <v>35</v>
      </c>
      <c r="E20" s="41">
        <v>159000</v>
      </c>
      <c r="F20" s="41">
        <f>F21+F22</f>
        <v>41000</v>
      </c>
      <c r="G20" s="38">
        <f t="shared" si="0"/>
        <v>200000</v>
      </c>
    </row>
    <row r="21" spans="1:7" x14ac:dyDescent="0.25">
      <c r="A21" s="11"/>
      <c r="B21" s="11"/>
      <c r="C21" s="27" t="s">
        <v>49</v>
      </c>
      <c r="D21" s="27" t="s">
        <v>18</v>
      </c>
      <c r="E21" s="100">
        <v>157000</v>
      </c>
      <c r="F21" s="115">
        <v>10000</v>
      </c>
      <c r="G21" s="45">
        <f t="shared" si="0"/>
        <v>167000</v>
      </c>
    </row>
    <row r="22" spans="1:7" ht="25.5" x14ac:dyDescent="0.25">
      <c r="A22" s="11"/>
      <c r="B22" s="11"/>
      <c r="C22" s="27" t="s">
        <v>50</v>
      </c>
      <c r="D22" s="101" t="s">
        <v>51</v>
      </c>
      <c r="E22" s="100">
        <v>2000</v>
      </c>
      <c r="F22" s="115">
        <v>31000</v>
      </c>
      <c r="G22" s="45">
        <f t="shared" si="0"/>
        <v>33000</v>
      </c>
    </row>
    <row r="23" spans="1:7" x14ac:dyDescent="0.25">
      <c r="A23" s="149" t="s">
        <v>131</v>
      </c>
      <c r="B23" s="150"/>
      <c r="C23" s="150"/>
      <c r="D23" s="151"/>
      <c r="E23" s="98">
        <f>E12+E14+E16+E20</f>
        <v>175850</v>
      </c>
      <c r="F23" s="116">
        <f t="shared" ref="F23:G23" si="1">F11</f>
        <v>66170</v>
      </c>
      <c r="G23" s="98">
        <f t="shared" si="1"/>
        <v>242020</v>
      </c>
    </row>
    <row r="24" spans="1:7" s="103" customFormat="1" ht="50.25" customHeight="1" x14ac:dyDescent="0.25">
      <c r="A24" s="109"/>
      <c r="B24" s="109"/>
      <c r="C24" s="109"/>
      <c r="D24" s="109"/>
      <c r="E24" s="108"/>
      <c r="F24" s="108"/>
      <c r="G24" s="108"/>
    </row>
    <row r="25" spans="1:7" ht="15.75" x14ac:dyDescent="0.25">
      <c r="A25" s="126" t="s">
        <v>140</v>
      </c>
      <c r="B25" s="145"/>
      <c r="C25" s="145"/>
      <c r="D25" s="145"/>
      <c r="E25" s="145"/>
      <c r="F25" s="145"/>
      <c r="G25" s="145"/>
    </row>
    <row r="26" spans="1:7" ht="18" x14ac:dyDescent="0.25">
      <c r="A26" s="5"/>
      <c r="B26" s="5"/>
      <c r="C26" s="5"/>
      <c r="D26" s="5"/>
      <c r="E26" s="5"/>
      <c r="F26" s="6"/>
      <c r="G26" s="6"/>
    </row>
    <row r="27" spans="1:7" ht="25.5" x14ac:dyDescent="0.25">
      <c r="A27" s="21" t="s">
        <v>14</v>
      </c>
      <c r="B27" s="20" t="s">
        <v>15</v>
      </c>
      <c r="C27" s="20" t="s">
        <v>16</v>
      </c>
      <c r="D27" s="20" t="s">
        <v>19</v>
      </c>
      <c r="E27" s="21" t="s">
        <v>137</v>
      </c>
      <c r="F27" s="21" t="s">
        <v>122</v>
      </c>
      <c r="G27" s="21" t="s">
        <v>136</v>
      </c>
    </row>
    <row r="28" spans="1:7" ht="15.75" customHeight="1" x14ac:dyDescent="0.25">
      <c r="A28" s="10">
        <v>3</v>
      </c>
      <c r="B28" s="10"/>
      <c r="C28" s="10"/>
      <c r="D28" s="10" t="s">
        <v>20</v>
      </c>
      <c r="E28" s="43">
        <f>E29+E32+E39</f>
        <v>168350</v>
      </c>
      <c r="F28" s="119">
        <f>F29+F32+F39</f>
        <v>8056.5499999999993</v>
      </c>
      <c r="G28" s="43">
        <f>E28+F28</f>
        <v>176406.55</v>
      </c>
    </row>
    <row r="29" spans="1:7" ht="15.75" customHeight="1" x14ac:dyDescent="0.25">
      <c r="A29" s="10"/>
      <c r="B29" s="10">
        <v>31</v>
      </c>
      <c r="C29" s="10"/>
      <c r="D29" s="10" t="s">
        <v>21</v>
      </c>
      <c r="E29" s="43">
        <f>E30+E31</f>
        <v>117763</v>
      </c>
      <c r="F29" s="119">
        <f t="shared" ref="F29" si="2">F30+F31</f>
        <v>-2305</v>
      </c>
      <c r="G29" s="43">
        <f t="shared" ref="G29:G50" si="3">E29+F29</f>
        <v>115458</v>
      </c>
    </row>
    <row r="30" spans="1:7" x14ac:dyDescent="0.25">
      <c r="A30" s="11"/>
      <c r="B30" s="11"/>
      <c r="C30" s="11" t="s">
        <v>49</v>
      </c>
      <c r="D30" s="11" t="s">
        <v>18</v>
      </c>
      <c r="E30" s="51">
        <v>116763</v>
      </c>
      <c r="F30" s="118">
        <v>-2305</v>
      </c>
      <c r="G30" s="121">
        <f t="shared" si="3"/>
        <v>114458</v>
      </c>
    </row>
    <row r="31" spans="1:7" x14ac:dyDescent="0.25">
      <c r="A31" s="11"/>
      <c r="B31" s="11"/>
      <c r="C31" s="11" t="s">
        <v>46</v>
      </c>
      <c r="D31" s="11" t="s">
        <v>29</v>
      </c>
      <c r="E31" s="51">
        <v>1000</v>
      </c>
      <c r="F31" s="51">
        <v>0</v>
      </c>
      <c r="G31" s="121">
        <f t="shared" si="3"/>
        <v>1000</v>
      </c>
    </row>
    <row r="32" spans="1:7" x14ac:dyDescent="0.25">
      <c r="A32" s="11"/>
      <c r="B32" s="27">
        <v>32</v>
      </c>
      <c r="C32" s="27"/>
      <c r="D32" s="27" t="s">
        <v>28</v>
      </c>
      <c r="E32" s="55">
        <f>E33+E34+E35+E36+E37+E38</f>
        <v>50537</v>
      </c>
      <c r="F32" s="106">
        <f t="shared" ref="F32" si="4">F33+F34+F35+F36+F37+F38</f>
        <v>10361.549999999999</v>
      </c>
      <c r="G32" s="43">
        <f t="shared" si="3"/>
        <v>60898.55</v>
      </c>
    </row>
    <row r="33" spans="1:7" x14ac:dyDescent="0.25">
      <c r="A33" s="11"/>
      <c r="B33" s="11"/>
      <c r="C33" s="44" t="s">
        <v>49</v>
      </c>
      <c r="D33" s="11" t="s">
        <v>18</v>
      </c>
      <c r="E33" s="51">
        <v>40237</v>
      </c>
      <c r="F33" s="118">
        <v>4564.78</v>
      </c>
      <c r="G33" s="121">
        <f t="shared" si="3"/>
        <v>44801.78</v>
      </c>
    </row>
    <row r="34" spans="1:7" x14ac:dyDescent="0.25">
      <c r="A34" s="11"/>
      <c r="B34" s="27"/>
      <c r="C34" s="44" t="s">
        <v>46</v>
      </c>
      <c r="D34" s="11" t="s">
        <v>29</v>
      </c>
      <c r="E34" s="51">
        <v>4800</v>
      </c>
      <c r="F34" s="118">
        <v>4205.41</v>
      </c>
      <c r="G34" s="121">
        <f t="shared" si="3"/>
        <v>9005.41</v>
      </c>
    </row>
    <row r="35" spans="1:7" x14ac:dyDescent="0.25">
      <c r="A35" s="11"/>
      <c r="B35" s="27"/>
      <c r="C35" s="44" t="s">
        <v>47</v>
      </c>
      <c r="D35" s="42" t="s">
        <v>48</v>
      </c>
      <c r="E35" s="51">
        <v>1900</v>
      </c>
      <c r="F35" s="118">
        <v>1141.3599999999999</v>
      </c>
      <c r="G35" s="121">
        <f t="shared" si="3"/>
        <v>3041.3599999999997</v>
      </c>
    </row>
    <row r="36" spans="1:7" x14ac:dyDescent="0.25">
      <c r="A36" s="11"/>
      <c r="B36" s="27"/>
      <c r="C36" s="44" t="s">
        <v>38</v>
      </c>
      <c r="D36" s="11" t="s">
        <v>39</v>
      </c>
      <c r="E36" s="51">
        <v>3600</v>
      </c>
      <c r="F36" s="51">
        <v>450</v>
      </c>
      <c r="G36" s="121">
        <f t="shared" si="3"/>
        <v>4050</v>
      </c>
    </row>
    <row r="37" spans="1:7" x14ac:dyDescent="0.25">
      <c r="A37" s="11"/>
      <c r="B37" s="27"/>
      <c r="C37" s="44" t="s">
        <v>41</v>
      </c>
      <c r="D37" s="11" t="s">
        <v>40</v>
      </c>
      <c r="E37" s="51">
        <v>0</v>
      </c>
      <c r="F37" s="51">
        <v>0</v>
      </c>
      <c r="G37" s="121">
        <f t="shared" si="3"/>
        <v>0</v>
      </c>
    </row>
    <row r="38" spans="1:7" x14ac:dyDescent="0.25">
      <c r="A38" s="11"/>
      <c r="B38" s="27"/>
      <c r="C38" s="44" t="s">
        <v>42</v>
      </c>
      <c r="D38" s="11" t="s">
        <v>43</v>
      </c>
      <c r="E38" s="51">
        <v>0</v>
      </c>
      <c r="F38" s="51">
        <v>0</v>
      </c>
      <c r="G38" s="121">
        <f t="shared" si="3"/>
        <v>0</v>
      </c>
    </row>
    <row r="39" spans="1:7" x14ac:dyDescent="0.25">
      <c r="A39" s="11"/>
      <c r="B39" s="27">
        <v>34</v>
      </c>
      <c r="C39" s="44"/>
      <c r="D39" s="27" t="s">
        <v>57</v>
      </c>
      <c r="E39" s="55">
        <v>50</v>
      </c>
      <c r="F39" s="55">
        <f t="shared" ref="F39" si="5">F40</f>
        <v>0</v>
      </c>
      <c r="G39" s="43">
        <f t="shared" si="3"/>
        <v>50</v>
      </c>
    </row>
    <row r="40" spans="1:7" x14ac:dyDescent="0.25">
      <c r="A40" s="11"/>
      <c r="B40" s="27"/>
      <c r="C40" s="44" t="s">
        <v>46</v>
      </c>
      <c r="D40" s="11" t="s">
        <v>29</v>
      </c>
      <c r="E40" s="51">
        <v>50</v>
      </c>
      <c r="F40" s="51">
        <v>0</v>
      </c>
      <c r="G40" s="121">
        <f t="shared" si="3"/>
        <v>50</v>
      </c>
    </row>
    <row r="41" spans="1:7" ht="25.5" x14ac:dyDescent="0.25">
      <c r="A41" s="13">
        <v>4</v>
      </c>
      <c r="B41" s="14"/>
      <c r="C41" s="54"/>
      <c r="D41" s="26" t="s">
        <v>22</v>
      </c>
      <c r="E41" s="43">
        <f>E42+E45</f>
        <v>8000</v>
      </c>
      <c r="F41" s="43">
        <f t="shared" ref="F41" si="6">F42+F45</f>
        <v>57409.270000000004</v>
      </c>
      <c r="G41" s="43">
        <f t="shared" si="3"/>
        <v>65409.270000000004</v>
      </c>
    </row>
    <row r="42" spans="1:7" ht="25.5" x14ac:dyDescent="0.25">
      <c r="A42" s="15"/>
      <c r="B42" s="10">
        <v>41</v>
      </c>
      <c r="C42" s="56"/>
      <c r="D42" s="26" t="s">
        <v>23</v>
      </c>
      <c r="E42" s="43">
        <f>E43+E44</f>
        <v>0</v>
      </c>
      <c r="F42" s="119">
        <f t="shared" ref="F42" si="7">F43+F44</f>
        <v>52000</v>
      </c>
      <c r="G42" s="43">
        <f t="shared" si="3"/>
        <v>52000</v>
      </c>
    </row>
    <row r="43" spans="1:7" x14ac:dyDescent="0.25">
      <c r="A43" s="15"/>
      <c r="B43" s="15"/>
      <c r="C43" s="44" t="s">
        <v>38</v>
      </c>
      <c r="D43" s="11" t="s">
        <v>39</v>
      </c>
      <c r="E43" s="51">
        <v>0</v>
      </c>
      <c r="F43" s="118">
        <v>21000</v>
      </c>
      <c r="G43" s="121">
        <f t="shared" si="3"/>
        <v>21000</v>
      </c>
    </row>
    <row r="44" spans="1:7" s="102" customFormat="1" ht="25.5" x14ac:dyDescent="0.25">
      <c r="A44" s="15"/>
      <c r="B44" s="15"/>
      <c r="C44" s="44" t="s">
        <v>58</v>
      </c>
      <c r="D44" s="42" t="s">
        <v>51</v>
      </c>
      <c r="E44" s="105">
        <v>0</v>
      </c>
      <c r="F44" s="120">
        <v>31000</v>
      </c>
      <c r="G44" s="121">
        <f t="shared" si="3"/>
        <v>31000</v>
      </c>
    </row>
    <row r="45" spans="1:7" ht="25.5" x14ac:dyDescent="0.25">
      <c r="A45" s="15"/>
      <c r="B45" s="10">
        <v>42</v>
      </c>
      <c r="C45" s="57"/>
      <c r="D45" s="26" t="s">
        <v>36</v>
      </c>
      <c r="E45" s="55">
        <f>E46+E47+E48+E49+E50</f>
        <v>8000</v>
      </c>
      <c r="F45" s="55">
        <f t="shared" ref="F45" si="8">F47+F48+F49+F50+F46</f>
        <v>5409.27</v>
      </c>
      <c r="G45" s="43">
        <f t="shared" si="3"/>
        <v>13409.27</v>
      </c>
    </row>
    <row r="46" spans="1:7" x14ac:dyDescent="0.25">
      <c r="A46" s="15"/>
      <c r="B46" s="10"/>
      <c r="C46" s="44" t="s">
        <v>46</v>
      </c>
      <c r="D46" s="11" t="s">
        <v>29</v>
      </c>
      <c r="E46" s="53">
        <v>500</v>
      </c>
      <c r="F46" s="53">
        <v>220</v>
      </c>
      <c r="G46" s="121">
        <f t="shared" si="3"/>
        <v>720</v>
      </c>
    </row>
    <row r="47" spans="1:7" x14ac:dyDescent="0.25">
      <c r="A47" s="15"/>
      <c r="B47" s="15"/>
      <c r="C47" s="44" t="s">
        <v>54</v>
      </c>
      <c r="D47" s="42" t="s">
        <v>48</v>
      </c>
      <c r="E47" s="51">
        <v>100</v>
      </c>
      <c r="F47" s="51"/>
      <c r="G47" s="121">
        <f t="shared" si="3"/>
        <v>100</v>
      </c>
    </row>
    <row r="48" spans="1:7" x14ac:dyDescent="0.25">
      <c r="A48" s="15"/>
      <c r="B48" s="15"/>
      <c r="C48" s="44" t="s">
        <v>55</v>
      </c>
      <c r="D48" s="11" t="s">
        <v>39</v>
      </c>
      <c r="E48" s="51">
        <v>5200</v>
      </c>
      <c r="F48" s="51">
        <v>5189.2700000000004</v>
      </c>
      <c r="G48" s="121">
        <f t="shared" si="3"/>
        <v>10389.27</v>
      </c>
    </row>
    <row r="49" spans="1:7" x14ac:dyDescent="0.25">
      <c r="A49" s="15"/>
      <c r="B49" s="15"/>
      <c r="C49" s="44" t="s">
        <v>56</v>
      </c>
      <c r="D49" s="11" t="s">
        <v>43</v>
      </c>
      <c r="E49" s="51">
        <v>200</v>
      </c>
      <c r="F49" s="51"/>
      <c r="G49" s="121">
        <f t="shared" si="3"/>
        <v>200</v>
      </c>
    </row>
    <row r="50" spans="1:7" ht="25.5" x14ac:dyDescent="0.25">
      <c r="A50" s="15"/>
      <c r="B50" s="15"/>
      <c r="C50" s="44" t="s">
        <v>58</v>
      </c>
      <c r="D50" s="42" t="s">
        <v>51</v>
      </c>
      <c r="E50" s="51">
        <v>2000</v>
      </c>
      <c r="F50" s="51"/>
      <c r="G50" s="121">
        <f t="shared" si="3"/>
        <v>2000</v>
      </c>
    </row>
    <row r="51" spans="1:7" ht="15" customHeight="1" x14ac:dyDescent="0.25">
      <c r="A51" s="146" t="s">
        <v>130</v>
      </c>
      <c r="B51" s="147"/>
      <c r="C51" s="147"/>
      <c r="D51" s="148"/>
      <c r="E51" s="98">
        <f>E41+E28</f>
        <v>176350</v>
      </c>
      <c r="F51" s="98">
        <f t="shared" ref="F51:G51" si="9">F41+F28</f>
        <v>65465.820000000007</v>
      </c>
      <c r="G51" s="98">
        <f t="shared" si="9"/>
        <v>241815.82</v>
      </c>
    </row>
    <row r="52" spans="1:7" s="103" customFormat="1" ht="15" customHeight="1" x14ac:dyDescent="0.25">
      <c r="A52" s="107"/>
      <c r="B52" s="107"/>
      <c r="C52" s="107"/>
      <c r="D52" s="107"/>
      <c r="E52" s="108"/>
      <c r="F52" s="108"/>
      <c r="G52" s="108"/>
    </row>
    <row r="53" spans="1:7" x14ac:dyDescent="0.25">
      <c r="A53" s="144" t="s">
        <v>123</v>
      </c>
      <c r="B53" s="144"/>
      <c r="C53" s="144"/>
      <c r="D53" s="144"/>
      <c r="E53" s="144"/>
      <c r="F53" s="144"/>
      <c r="G53" s="144"/>
    </row>
    <row r="54" spans="1:7" x14ac:dyDescent="0.25">
      <c r="E54" s="52"/>
      <c r="F54" s="52"/>
      <c r="G54" s="52"/>
    </row>
    <row r="55" spans="1:7" ht="25.5" x14ac:dyDescent="0.25">
      <c r="A55" s="21" t="s">
        <v>14</v>
      </c>
      <c r="B55" s="20" t="s">
        <v>15</v>
      </c>
      <c r="C55" s="20" t="s">
        <v>16</v>
      </c>
      <c r="D55" s="20" t="s">
        <v>124</v>
      </c>
      <c r="E55" s="21" t="s">
        <v>137</v>
      </c>
      <c r="F55" s="21" t="s">
        <v>122</v>
      </c>
      <c r="G55" s="21" t="s">
        <v>136</v>
      </c>
    </row>
    <row r="56" spans="1:7" x14ac:dyDescent="0.25">
      <c r="A56" s="99">
        <v>9</v>
      </c>
      <c r="B56" s="99"/>
      <c r="C56" s="99"/>
      <c r="D56" s="99" t="s">
        <v>69</v>
      </c>
      <c r="E56" s="98">
        <f>E57</f>
        <v>500</v>
      </c>
      <c r="F56" s="98">
        <f t="shared" ref="F56" si="10">F57</f>
        <v>7036.0399999999991</v>
      </c>
      <c r="G56" s="98">
        <f t="shared" ref="G56" si="11">G57</f>
        <v>7536.0399999999991</v>
      </c>
    </row>
    <row r="57" spans="1:7" x14ac:dyDescent="0.25">
      <c r="A57" s="94"/>
      <c r="B57" s="99">
        <v>92</v>
      </c>
      <c r="C57" s="99"/>
      <c r="D57" s="99" t="s">
        <v>129</v>
      </c>
      <c r="E57" s="98">
        <f>E58+E59+E60</f>
        <v>500</v>
      </c>
      <c r="F57" s="98">
        <f t="shared" ref="F57:G57" si="12">F58+F59+F60</f>
        <v>7036.0399999999991</v>
      </c>
      <c r="G57" s="98">
        <f t="shared" si="12"/>
        <v>7536.0399999999991</v>
      </c>
    </row>
    <row r="58" spans="1:7" x14ac:dyDescent="0.25">
      <c r="A58" s="94"/>
      <c r="B58" s="94"/>
      <c r="C58" s="94" t="s">
        <v>46</v>
      </c>
      <c r="D58" s="94" t="s">
        <v>127</v>
      </c>
      <c r="E58" s="95">
        <v>500</v>
      </c>
      <c r="F58" s="95">
        <v>4205.41</v>
      </c>
      <c r="G58" s="95">
        <f>E58+F58</f>
        <v>4705.41</v>
      </c>
    </row>
    <row r="59" spans="1:7" x14ac:dyDescent="0.25">
      <c r="A59" s="94"/>
      <c r="B59" s="94"/>
      <c r="C59" s="94" t="s">
        <v>47</v>
      </c>
      <c r="D59" s="97" t="s">
        <v>128</v>
      </c>
      <c r="E59" s="96"/>
      <c r="F59" s="96">
        <v>1141.3599999999999</v>
      </c>
      <c r="G59" s="95">
        <f t="shared" ref="G59:G60" si="13">E59+F59</f>
        <v>1141.3599999999999</v>
      </c>
    </row>
    <row r="60" spans="1:7" x14ac:dyDescent="0.25">
      <c r="A60" s="94"/>
      <c r="B60" s="94"/>
      <c r="C60" s="94" t="s">
        <v>38</v>
      </c>
      <c r="D60" s="94" t="s">
        <v>133</v>
      </c>
      <c r="E60" s="96"/>
      <c r="F60" s="96">
        <v>1689.27</v>
      </c>
      <c r="G60" s="95">
        <f t="shared" si="13"/>
        <v>1689.27</v>
      </c>
    </row>
    <row r="61" spans="1:7" x14ac:dyDescent="0.25">
      <c r="A61" s="94"/>
      <c r="B61" s="94"/>
      <c r="C61" s="94"/>
      <c r="D61" s="94"/>
      <c r="E61" s="96"/>
      <c r="F61" s="96"/>
      <c r="G61" s="96"/>
    </row>
    <row r="63" spans="1:7" x14ac:dyDescent="0.25">
      <c r="A63" s="144" t="s">
        <v>125</v>
      </c>
      <c r="B63" s="144"/>
      <c r="C63" s="144"/>
      <c r="D63" s="144"/>
      <c r="E63" s="144"/>
      <c r="F63" s="144"/>
      <c r="G63" s="144"/>
    </row>
    <row r="65" spans="1:7" ht="25.5" x14ac:dyDescent="0.25">
      <c r="A65" s="21" t="s">
        <v>14</v>
      </c>
      <c r="B65" s="20" t="s">
        <v>15</v>
      </c>
      <c r="C65" s="20" t="s">
        <v>16</v>
      </c>
      <c r="D65" s="20" t="s">
        <v>124</v>
      </c>
      <c r="E65" s="21" t="s">
        <v>137</v>
      </c>
      <c r="F65" s="21" t="s">
        <v>122</v>
      </c>
      <c r="G65" s="21" t="s">
        <v>136</v>
      </c>
    </row>
    <row r="66" spans="1:7" x14ac:dyDescent="0.25">
      <c r="A66" s="99">
        <v>9</v>
      </c>
      <c r="B66" s="99"/>
      <c r="C66" s="99"/>
      <c r="D66" s="99" t="s">
        <v>69</v>
      </c>
      <c r="E66" s="98">
        <f>E67</f>
        <v>0</v>
      </c>
      <c r="F66" s="98">
        <f t="shared" ref="F66:G67" si="14">F67</f>
        <v>7740.22</v>
      </c>
      <c r="G66" s="98">
        <f t="shared" si="14"/>
        <v>7740.22</v>
      </c>
    </row>
    <row r="67" spans="1:7" x14ac:dyDescent="0.25">
      <c r="A67" s="94"/>
      <c r="B67" s="99">
        <v>92</v>
      </c>
      <c r="C67" s="99"/>
      <c r="D67" s="99" t="s">
        <v>126</v>
      </c>
      <c r="E67" s="98">
        <f>E68</f>
        <v>0</v>
      </c>
      <c r="F67" s="98">
        <f t="shared" si="14"/>
        <v>7740.22</v>
      </c>
      <c r="G67" s="98">
        <f t="shared" si="14"/>
        <v>7740.22</v>
      </c>
    </row>
    <row r="68" spans="1:7" x14ac:dyDescent="0.25">
      <c r="A68" s="94"/>
      <c r="B68" s="94"/>
      <c r="C68" s="94" t="s">
        <v>49</v>
      </c>
      <c r="D68" s="94" t="s">
        <v>18</v>
      </c>
      <c r="E68" s="95">
        <v>0</v>
      </c>
      <c r="F68" s="95">
        <v>7740.22</v>
      </c>
      <c r="G68" s="95">
        <f>E68+F68</f>
        <v>7740.22</v>
      </c>
    </row>
  </sheetData>
  <mergeCells count="9">
    <mergeCell ref="A1:G1"/>
    <mergeCell ref="A53:G53"/>
    <mergeCell ref="A63:G63"/>
    <mergeCell ref="A7:G7"/>
    <mergeCell ref="A25:G25"/>
    <mergeCell ref="A3:G3"/>
    <mergeCell ref="A5:G5"/>
    <mergeCell ref="A51:D51"/>
    <mergeCell ref="A23:D2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activeCell="D28" sqref="D28"/>
    </sheetView>
  </sheetViews>
  <sheetFormatPr defaultRowHeight="15" x14ac:dyDescent="0.25"/>
  <cols>
    <col min="1" max="1" width="37.7109375" customWidth="1"/>
    <col min="2" max="2" width="21.140625" customWidth="1"/>
    <col min="3" max="3" width="27.7109375" customWidth="1"/>
    <col min="4" max="4" width="28.5703125" customWidth="1"/>
  </cols>
  <sheetData>
    <row r="1" spans="1:4" ht="42" customHeight="1" x14ac:dyDescent="0.25">
      <c r="A1" s="126" t="s">
        <v>134</v>
      </c>
      <c r="B1" s="126"/>
      <c r="C1" s="126"/>
      <c r="D1" s="126"/>
    </row>
    <row r="2" spans="1:4" ht="18" customHeight="1" x14ac:dyDescent="0.25">
      <c r="A2" s="5"/>
      <c r="B2" s="5"/>
      <c r="C2" s="5"/>
      <c r="D2" s="5"/>
    </row>
    <row r="3" spans="1:4" ht="15.75" x14ac:dyDescent="0.25">
      <c r="A3" s="126" t="s">
        <v>27</v>
      </c>
      <c r="B3" s="126"/>
      <c r="C3" s="140"/>
      <c r="D3" s="140"/>
    </row>
    <row r="4" spans="1:4" ht="18" x14ac:dyDescent="0.25">
      <c r="A4" s="5"/>
      <c r="B4" s="5"/>
      <c r="C4" s="6"/>
      <c r="D4" s="6"/>
    </row>
    <row r="5" spans="1:4" ht="18" customHeight="1" x14ac:dyDescent="0.25">
      <c r="A5" s="126" t="s">
        <v>13</v>
      </c>
      <c r="B5" s="127"/>
      <c r="C5" s="127"/>
      <c r="D5" s="127"/>
    </row>
    <row r="6" spans="1:4" ht="18" x14ac:dyDescent="0.25">
      <c r="A6" s="5"/>
      <c r="B6" s="5"/>
      <c r="C6" s="6"/>
      <c r="D6" s="6"/>
    </row>
    <row r="7" spans="1:4" ht="15.75" x14ac:dyDescent="0.25">
      <c r="A7" s="126" t="s">
        <v>24</v>
      </c>
      <c r="B7" s="145"/>
      <c r="C7" s="145"/>
      <c r="D7" s="145"/>
    </row>
    <row r="8" spans="1:4" ht="18" x14ac:dyDescent="0.25">
      <c r="A8" s="5"/>
      <c r="B8" s="5"/>
      <c r="C8" s="6"/>
      <c r="D8" s="6"/>
    </row>
    <row r="9" spans="1:4" x14ac:dyDescent="0.25">
      <c r="A9" s="21" t="s">
        <v>25</v>
      </c>
      <c r="B9" s="21" t="s">
        <v>135</v>
      </c>
      <c r="C9" s="91" t="s">
        <v>122</v>
      </c>
      <c r="D9" s="91" t="s">
        <v>136</v>
      </c>
    </row>
    <row r="10" spans="1:4" ht="15.75" customHeight="1" x14ac:dyDescent="0.25">
      <c r="A10" s="10" t="s">
        <v>26</v>
      </c>
      <c r="B10" s="43">
        <f t="shared" ref="B10:D10" si="0">B11</f>
        <v>176350</v>
      </c>
      <c r="C10" s="119">
        <f t="shared" si="0"/>
        <v>65465.82</v>
      </c>
      <c r="D10" s="43">
        <f t="shared" si="0"/>
        <v>241815.82</v>
      </c>
    </row>
    <row r="11" spans="1:4" ht="15.75" customHeight="1" x14ac:dyDescent="0.25">
      <c r="A11" s="10" t="s">
        <v>52</v>
      </c>
      <c r="B11" s="43">
        <f t="shared" ref="B11:D11" si="1">B12</f>
        <v>176350</v>
      </c>
      <c r="C11" s="119">
        <f t="shared" si="1"/>
        <v>65465.82</v>
      </c>
      <c r="D11" s="43">
        <f t="shared" si="1"/>
        <v>241815.82</v>
      </c>
    </row>
    <row r="12" spans="1:4" x14ac:dyDescent="0.25">
      <c r="A12" s="16" t="s">
        <v>53</v>
      </c>
      <c r="B12" s="51">
        <v>176350</v>
      </c>
      <c r="C12" s="118">
        <v>65465.82</v>
      </c>
      <c r="D12" s="51">
        <f>B12+C12</f>
        <v>241815.82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9"/>
  <sheetViews>
    <sheetView workbookViewId="0">
      <selection activeCell="K23" sqref="K23"/>
    </sheetView>
  </sheetViews>
  <sheetFormatPr defaultRowHeight="15" x14ac:dyDescent="0.25"/>
  <cols>
    <col min="1" max="1" width="12.5703125" customWidth="1"/>
    <col min="3" max="3" width="37.140625" customWidth="1"/>
    <col min="4" max="4" width="13.5703125" customWidth="1"/>
    <col min="5" max="5" width="15.7109375" customWidth="1"/>
    <col min="6" max="6" width="16.85546875" customWidth="1"/>
  </cols>
  <sheetData>
    <row r="1" spans="1:6" x14ac:dyDescent="0.25">
      <c r="A1" s="155" t="s">
        <v>59</v>
      </c>
      <c r="B1" s="155"/>
      <c r="C1" s="155"/>
    </row>
    <row r="2" spans="1:6" x14ac:dyDescent="0.25">
      <c r="A2" s="155" t="s">
        <v>60</v>
      </c>
      <c r="B2" s="155"/>
      <c r="C2" s="155"/>
    </row>
    <row r="3" spans="1:6" x14ac:dyDescent="0.25">
      <c r="A3" s="155" t="s">
        <v>61</v>
      </c>
      <c r="B3" s="155"/>
      <c r="C3" s="155"/>
    </row>
    <row r="4" spans="1:6" x14ac:dyDescent="0.25">
      <c r="A4" s="155" t="s">
        <v>62</v>
      </c>
      <c r="B4" s="155"/>
      <c r="C4" s="155"/>
    </row>
    <row r="5" spans="1:6" x14ac:dyDescent="0.25">
      <c r="A5" s="155" t="s">
        <v>63</v>
      </c>
      <c r="B5" s="155"/>
    </row>
    <row r="6" spans="1:6" x14ac:dyDescent="0.25">
      <c r="A6" s="154" t="s">
        <v>141</v>
      </c>
      <c r="B6" s="154"/>
      <c r="C6" s="154"/>
      <c r="D6" s="154"/>
      <c r="E6" s="154"/>
      <c r="F6" s="154"/>
    </row>
    <row r="7" spans="1:6" s="92" customFormat="1" x14ac:dyDescent="0.25">
      <c r="A7" s="93"/>
      <c r="B7" s="93"/>
      <c r="C7" s="93"/>
      <c r="D7" s="93"/>
      <c r="E7" s="93"/>
      <c r="F7" s="93"/>
    </row>
    <row r="8" spans="1:6" ht="15" customHeight="1" x14ac:dyDescent="0.25">
      <c r="A8" s="156" t="s">
        <v>64</v>
      </c>
      <c r="B8" s="157" t="s">
        <v>65</v>
      </c>
      <c r="C8" s="156" t="s">
        <v>70</v>
      </c>
      <c r="D8" s="159" t="s">
        <v>138</v>
      </c>
      <c r="E8" s="152" t="s">
        <v>122</v>
      </c>
      <c r="F8" s="152" t="s">
        <v>136</v>
      </c>
    </row>
    <row r="9" spans="1:6" x14ac:dyDescent="0.25">
      <c r="A9" s="156"/>
      <c r="B9" s="158"/>
      <c r="C9" s="156"/>
      <c r="D9" s="160"/>
      <c r="E9" s="153"/>
      <c r="F9" s="153"/>
    </row>
    <row r="10" spans="1:6" x14ac:dyDescent="0.25">
      <c r="A10" s="59"/>
      <c r="B10" s="59"/>
      <c r="C10" s="59"/>
      <c r="D10" s="60"/>
      <c r="E10" s="60"/>
      <c r="F10" s="60"/>
    </row>
    <row r="11" spans="1:6" x14ac:dyDescent="0.25">
      <c r="A11" s="61" t="s">
        <v>60</v>
      </c>
      <c r="B11" s="61" t="s">
        <v>60</v>
      </c>
      <c r="C11" s="61" t="s">
        <v>71</v>
      </c>
      <c r="D11" s="72">
        <f>D12</f>
        <v>176350</v>
      </c>
      <c r="E11" s="72">
        <f t="shared" ref="E11:F11" si="0">E12</f>
        <v>65465.820000000007</v>
      </c>
      <c r="F11" s="72">
        <f t="shared" si="0"/>
        <v>241815.82</v>
      </c>
    </row>
    <row r="12" spans="1:6" ht="39" x14ac:dyDescent="0.25">
      <c r="A12" s="87" t="s">
        <v>72</v>
      </c>
      <c r="B12" s="62" t="s">
        <v>73</v>
      </c>
      <c r="C12" s="87" t="s">
        <v>74</v>
      </c>
      <c r="D12" s="73">
        <f>D13</f>
        <v>176350</v>
      </c>
      <c r="E12" s="73">
        <f>E14+E21+E36+E43+E53+E57+E73+E80+E96+E109+E116+E129</f>
        <v>65465.820000000007</v>
      </c>
      <c r="F12" s="73">
        <f>F14+F21+F36+F43+F53+F57+F73+F80+F96+F109+F116+F129</f>
        <v>241815.82</v>
      </c>
    </row>
    <row r="13" spans="1:6" ht="26.25" x14ac:dyDescent="0.25">
      <c r="A13" s="62" t="s">
        <v>75</v>
      </c>
      <c r="B13" s="62" t="s">
        <v>76</v>
      </c>
      <c r="C13" s="87" t="s">
        <v>77</v>
      </c>
      <c r="D13" s="73">
        <f>D14+D21+D36+D43+D53+D57+D73+D80+D96+D109+D116+D129</f>
        <v>176350</v>
      </c>
      <c r="E13" s="73">
        <f>E14+E21+E36+E43+E53+E57+E73+E80+E96+E109+E116+E129</f>
        <v>65465.820000000007</v>
      </c>
      <c r="F13" s="73">
        <f>F14+F21+F36+F43+F53+F57+F73+F80+F96+F109+F116+F129</f>
        <v>241815.82</v>
      </c>
    </row>
    <row r="14" spans="1:6" x14ac:dyDescent="0.25">
      <c r="A14" s="74" t="s">
        <v>78</v>
      </c>
      <c r="B14" s="74" t="s">
        <v>79</v>
      </c>
      <c r="C14" s="74" t="s">
        <v>80</v>
      </c>
      <c r="D14" s="75">
        <f>D15+D18</f>
        <v>117763</v>
      </c>
      <c r="E14" s="75">
        <f t="shared" ref="E14:F14" si="1">E15+E18</f>
        <v>-2305</v>
      </c>
      <c r="F14" s="75">
        <f t="shared" si="1"/>
        <v>115458</v>
      </c>
    </row>
    <row r="15" spans="1:6" x14ac:dyDescent="0.25">
      <c r="A15" s="63" t="s">
        <v>66</v>
      </c>
      <c r="B15" s="63" t="s">
        <v>49</v>
      </c>
      <c r="C15" s="63" t="s">
        <v>67</v>
      </c>
      <c r="D15" s="76">
        <f>D16</f>
        <v>116763</v>
      </c>
      <c r="E15" s="76">
        <f t="shared" ref="E15:F16" si="2">E16</f>
        <v>-2305</v>
      </c>
      <c r="F15" s="76">
        <f t="shared" si="2"/>
        <v>114458</v>
      </c>
    </row>
    <row r="16" spans="1:6" x14ac:dyDescent="0.25">
      <c r="A16" s="52" t="s">
        <v>60</v>
      </c>
      <c r="B16" s="52" t="s">
        <v>81</v>
      </c>
      <c r="C16" s="52" t="s">
        <v>20</v>
      </c>
      <c r="D16" s="73">
        <f>D17</f>
        <v>116763</v>
      </c>
      <c r="E16" s="73">
        <f t="shared" si="2"/>
        <v>-2305</v>
      </c>
      <c r="F16" s="73">
        <f t="shared" si="2"/>
        <v>114458</v>
      </c>
    </row>
    <row r="17" spans="1:6" x14ac:dyDescent="0.25">
      <c r="A17" t="s">
        <v>60</v>
      </c>
      <c r="B17" t="s">
        <v>82</v>
      </c>
      <c r="C17" t="s">
        <v>21</v>
      </c>
      <c r="D17" s="82">
        <v>116763</v>
      </c>
      <c r="E17" s="82">
        <v>-2305</v>
      </c>
      <c r="F17" s="82">
        <f>D17+E17</f>
        <v>114458</v>
      </c>
    </row>
    <row r="18" spans="1:6" x14ac:dyDescent="0.25">
      <c r="A18" s="65" t="s">
        <v>66</v>
      </c>
      <c r="B18" s="65" t="s">
        <v>46</v>
      </c>
      <c r="C18" s="65" t="s">
        <v>111</v>
      </c>
      <c r="D18" s="77">
        <v>1000</v>
      </c>
      <c r="E18" s="77">
        <f t="shared" ref="E18:F19" si="3">E19</f>
        <v>0</v>
      </c>
      <c r="F18" s="77">
        <f t="shared" si="3"/>
        <v>1000</v>
      </c>
    </row>
    <row r="19" spans="1:6" x14ac:dyDescent="0.25">
      <c r="A19" s="52" t="s">
        <v>60</v>
      </c>
      <c r="B19" s="52" t="s">
        <v>81</v>
      </c>
      <c r="C19" s="52" t="s">
        <v>20</v>
      </c>
      <c r="D19" s="73">
        <v>1000</v>
      </c>
      <c r="E19" s="73">
        <f t="shared" si="3"/>
        <v>0</v>
      </c>
      <c r="F19" s="73">
        <f t="shared" si="3"/>
        <v>1000</v>
      </c>
    </row>
    <row r="20" spans="1:6" x14ac:dyDescent="0.25">
      <c r="A20" t="s">
        <v>60</v>
      </c>
      <c r="B20" t="s">
        <v>82</v>
      </c>
      <c r="C20" t="s">
        <v>21</v>
      </c>
      <c r="D20" s="82">
        <v>1000</v>
      </c>
      <c r="E20" s="82"/>
      <c r="F20" s="82">
        <f>D20+E20</f>
        <v>1000</v>
      </c>
    </row>
    <row r="21" spans="1:6" x14ac:dyDescent="0.25">
      <c r="A21" s="74" t="s">
        <v>78</v>
      </c>
      <c r="B21" s="74" t="s">
        <v>83</v>
      </c>
      <c r="C21" s="74" t="s">
        <v>84</v>
      </c>
      <c r="D21" s="75">
        <f>D22+D26+D30+D33</f>
        <v>25857</v>
      </c>
      <c r="E21" s="75">
        <f t="shared" ref="E21:F21" si="4">E22+E26+E30+E33</f>
        <v>1111.5500000000002</v>
      </c>
      <c r="F21" s="75">
        <f t="shared" si="4"/>
        <v>26968.55</v>
      </c>
    </row>
    <row r="22" spans="1:6" x14ac:dyDescent="0.25">
      <c r="A22" s="63" t="s">
        <v>66</v>
      </c>
      <c r="B22" s="63" t="s">
        <v>49</v>
      </c>
      <c r="C22" s="63" t="s">
        <v>67</v>
      </c>
      <c r="D22" s="76">
        <f>D23</f>
        <v>24157</v>
      </c>
      <c r="E22" s="76">
        <f t="shared" ref="E22:F23" si="5">E23</f>
        <v>514.78</v>
      </c>
      <c r="F22" s="76">
        <f t="shared" si="5"/>
        <v>24671.78</v>
      </c>
    </row>
    <row r="23" spans="1:6" x14ac:dyDescent="0.25">
      <c r="A23" s="52" t="s">
        <v>60</v>
      </c>
      <c r="B23" s="52" t="s">
        <v>81</v>
      </c>
      <c r="C23" s="52" t="s">
        <v>20</v>
      </c>
      <c r="D23" s="73">
        <f>D24</f>
        <v>24157</v>
      </c>
      <c r="E23" s="73">
        <f t="shared" si="5"/>
        <v>514.78</v>
      </c>
      <c r="F23" s="73">
        <f t="shared" si="5"/>
        <v>24671.78</v>
      </c>
    </row>
    <row r="24" spans="1:6" x14ac:dyDescent="0.25">
      <c r="A24" t="s">
        <v>60</v>
      </c>
      <c r="B24" t="s">
        <v>85</v>
      </c>
      <c r="C24" t="s">
        <v>28</v>
      </c>
      <c r="D24" s="82">
        <v>24157</v>
      </c>
      <c r="E24" s="82">
        <v>514.78</v>
      </c>
      <c r="F24" s="82">
        <f>D24+E24</f>
        <v>24671.78</v>
      </c>
    </row>
    <row r="25" spans="1:6" x14ac:dyDescent="0.25">
      <c r="A25" t="s">
        <v>60</v>
      </c>
      <c r="B25" t="s">
        <v>86</v>
      </c>
      <c r="C25" t="s">
        <v>57</v>
      </c>
      <c r="D25" s="82">
        <v>0</v>
      </c>
      <c r="E25" s="82">
        <v>0</v>
      </c>
      <c r="F25" s="82">
        <v>0</v>
      </c>
    </row>
    <row r="26" spans="1:6" x14ac:dyDescent="0.25">
      <c r="A26" s="65" t="s">
        <v>66</v>
      </c>
      <c r="B26" s="65" t="s">
        <v>46</v>
      </c>
      <c r="C26" s="65" t="s">
        <v>111</v>
      </c>
      <c r="D26" s="77">
        <f>D27</f>
        <v>850</v>
      </c>
      <c r="E26" s="77">
        <f t="shared" ref="E26:F26" si="6">E27</f>
        <v>405.41</v>
      </c>
      <c r="F26" s="77">
        <f t="shared" si="6"/>
        <v>1255.4100000000001</v>
      </c>
    </row>
    <row r="27" spans="1:6" x14ac:dyDescent="0.25">
      <c r="A27" s="52" t="s">
        <v>60</v>
      </c>
      <c r="B27" s="52" t="s">
        <v>81</v>
      </c>
      <c r="C27" s="52" t="s">
        <v>20</v>
      </c>
      <c r="D27" s="73">
        <f>D28+D29</f>
        <v>850</v>
      </c>
      <c r="E27" s="73">
        <f t="shared" ref="E27:F27" si="7">E28+E29</f>
        <v>405.41</v>
      </c>
      <c r="F27" s="73">
        <f t="shared" si="7"/>
        <v>1255.4100000000001</v>
      </c>
    </row>
    <row r="28" spans="1:6" x14ac:dyDescent="0.25">
      <c r="A28" t="s">
        <v>60</v>
      </c>
      <c r="B28" t="s">
        <v>85</v>
      </c>
      <c r="C28" t="s">
        <v>28</v>
      </c>
      <c r="D28" s="82">
        <v>800</v>
      </c>
      <c r="E28" s="82">
        <v>405.41</v>
      </c>
      <c r="F28" s="82">
        <f>D28+E28</f>
        <v>1205.4100000000001</v>
      </c>
    </row>
    <row r="29" spans="1:6" x14ac:dyDescent="0.25">
      <c r="A29" t="s">
        <v>60</v>
      </c>
      <c r="B29" t="s">
        <v>86</v>
      </c>
      <c r="C29" t="s">
        <v>57</v>
      </c>
      <c r="D29" s="82">
        <v>50</v>
      </c>
      <c r="E29" s="82"/>
      <c r="F29" s="82">
        <f>D29+E29</f>
        <v>50</v>
      </c>
    </row>
    <row r="30" spans="1:6" x14ac:dyDescent="0.25">
      <c r="A30" s="67" t="s">
        <v>66</v>
      </c>
      <c r="B30" s="67" t="s">
        <v>47</v>
      </c>
      <c r="C30" s="67" t="s">
        <v>113</v>
      </c>
      <c r="D30" s="78">
        <f>D31</f>
        <v>850</v>
      </c>
      <c r="E30" s="78">
        <f t="shared" ref="E30:F31" si="8">E31</f>
        <v>191.36</v>
      </c>
      <c r="F30" s="78">
        <f t="shared" si="8"/>
        <v>1041.3600000000001</v>
      </c>
    </row>
    <row r="31" spans="1:6" x14ac:dyDescent="0.25">
      <c r="A31" s="52" t="s">
        <v>60</v>
      </c>
      <c r="B31" s="52" t="s">
        <v>81</v>
      </c>
      <c r="C31" s="52" t="s">
        <v>20</v>
      </c>
      <c r="D31" s="73">
        <f>D32</f>
        <v>850</v>
      </c>
      <c r="E31" s="73">
        <f t="shared" si="8"/>
        <v>191.36</v>
      </c>
      <c r="F31" s="73">
        <f t="shared" si="8"/>
        <v>1041.3600000000001</v>
      </c>
    </row>
    <row r="32" spans="1:6" x14ac:dyDescent="0.25">
      <c r="A32" t="s">
        <v>60</v>
      </c>
      <c r="B32" t="s">
        <v>85</v>
      </c>
      <c r="C32" t="s">
        <v>28</v>
      </c>
      <c r="D32" s="82">
        <v>850</v>
      </c>
      <c r="E32" s="82">
        <v>191.36</v>
      </c>
      <c r="F32" s="82">
        <f>D32+E32</f>
        <v>1041.3600000000001</v>
      </c>
    </row>
    <row r="33" spans="1:6" x14ac:dyDescent="0.25">
      <c r="A33" s="70" t="s">
        <v>66</v>
      </c>
      <c r="B33" s="70" t="s">
        <v>42</v>
      </c>
      <c r="C33" s="70" t="s">
        <v>112</v>
      </c>
      <c r="D33" s="79">
        <v>0</v>
      </c>
      <c r="E33" s="79">
        <f t="shared" ref="E33:F34" si="9">E34</f>
        <v>0</v>
      </c>
      <c r="F33" s="79">
        <f t="shared" si="9"/>
        <v>0</v>
      </c>
    </row>
    <row r="34" spans="1:6" x14ac:dyDescent="0.25">
      <c r="A34" s="52" t="s">
        <v>60</v>
      </c>
      <c r="B34" s="52" t="s">
        <v>81</v>
      </c>
      <c r="C34" s="52" t="s">
        <v>20</v>
      </c>
      <c r="D34" s="73">
        <v>0</v>
      </c>
      <c r="E34" s="73">
        <f t="shared" si="9"/>
        <v>0</v>
      </c>
      <c r="F34" s="73">
        <f t="shared" si="9"/>
        <v>0</v>
      </c>
    </row>
    <row r="35" spans="1:6" x14ac:dyDescent="0.25">
      <c r="A35" t="s">
        <v>60</v>
      </c>
      <c r="B35" t="s">
        <v>85</v>
      </c>
      <c r="C35" t="s">
        <v>28</v>
      </c>
      <c r="D35" s="73">
        <v>0</v>
      </c>
      <c r="E35" s="73">
        <v>0</v>
      </c>
      <c r="F35" s="73">
        <v>0</v>
      </c>
    </row>
    <row r="36" spans="1:6" x14ac:dyDescent="0.25">
      <c r="A36" s="74" t="s">
        <v>78</v>
      </c>
      <c r="B36" s="74" t="s">
        <v>87</v>
      </c>
      <c r="C36" s="74" t="s">
        <v>88</v>
      </c>
      <c r="D36" s="75">
        <f>D37+D40</f>
        <v>1700</v>
      </c>
      <c r="E36" s="75">
        <f>E37+E40</f>
        <v>650</v>
      </c>
      <c r="F36" s="75">
        <f>F37+F40</f>
        <v>2350</v>
      </c>
    </row>
    <row r="37" spans="1:6" x14ac:dyDescent="0.25">
      <c r="A37" s="63" t="s">
        <v>66</v>
      </c>
      <c r="B37" s="63" t="s">
        <v>49</v>
      </c>
      <c r="C37" s="63" t="s">
        <v>67</v>
      </c>
      <c r="D37" s="76">
        <f>D38</f>
        <v>1350</v>
      </c>
      <c r="E37" s="76">
        <f t="shared" ref="E37:F38" si="10">E38</f>
        <v>0</v>
      </c>
      <c r="F37" s="76">
        <f t="shared" si="10"/>
        <v>1350</v>
      </c>
    </row>
    <row r="38" spans="1:6" x14ac:dyDescent="0.25">
      <c r="A38" s="52" t="s">
        <v>60</v>
      </c>
      <c r="B38" s="52" t="s">
        <v>81</v>
      </c>
      <c r="C38" s="52" t="s">
        <v>20</v>
      </c>
      <c r="D38" s="73">
        <f>D39</f>
        <v>1350</v>
      </c>
      <c r="E38" s="73">
        <f t="shared" si="10"/>
        <v>0</v>
      </c>
      <c r="F38" s="73">
        <f t="shared" si="10"/>
        <v>1350</v>
      </c>
    </row>
    <row r="39" spans="1:6" x14ac:dyDescent="0.25">
      <c r="A39" t="s">
        <v>60</v>
      </c>
      <c r="B39" t="s">
        <v>85</v>
      </c>
      <c r="C39" t="s">
        <v>28</v>
      </c>
      <c r="D39" s="82">
        <v>1350</v>
      </c>
      <c r="E39" s="82"/>
      <c r="F39" s="82">
        <f>D39+E39</f>
        <v>1350</v>
      </c>
    </row>
    <row r="40" spans="1:6" x14ac:dyDescent="0.25">
      <c r="A40" s="67" t="s">
        <v>66</v>
      </c>
      <c r="B40" s="67" t="s">
        <v>47</v>
      </c>
      <c r="C40" s="67" t="s">
        <v>113</v>
      </c>
      <c r="D40" s="78">
        <f>D41</f>
        <v>350</v>
      </c>
      <c r="E40" s="78">
        <f t="shared" ref="E40:F41" si="11">E41</f>
        <v>650</v>
      </c>
      <c r="F40" s="78">
        <f t="shared" si="11"/>
        <v>1000</v>
      </c>
    </row>
    <row r="41" spans="1:6" x14ac:dyDescent="0.25">
      <c r="A41" s="52" t="s">
        <v>60</v>
      </c>
      <c r="B41" s="52" t="s">
        <v>81</v>
      </c>
      <c r="C41" s="52" t="s">
        <v>20</v>
      </c>
      <c r="D41" s="73">
        <f>D42</f>
        <v>350</v>
      </c>
      <c r="E41" s="73">
        <f>E42</f>
        <v>650</v>
      </c>
      <c r="F41" s="73">
        <f t="shared" si="11"/>
        <v>1000</v>
      </c>
    </row>
    <row r="42" spans="1:6" x14ac:dyDescent="0.25">
      <c r="A42" t="s">
        <v>60</v>
      </c>
      <c r="B42" t="s">
        <v>85</v>
      </c>
      <c r="C42" t="s">
        <v>28</v>
      </c>
      <c r="D42" s="82">
        <v>350</v>
      </c>
      <c r="E42" s="82">
        <v>650</v>
      </c>
      <c r="F42" s="82">
        <f>D42+E42</f>
        <v>1000</v>
      </c>
    </row>
    <row r="43" spans="1:6" x14ac:dyDescent="0.25">
      <c r="A43" s="74" t="s">
        <v>78</v>
      </c>
      <c r="B43" s="74" t="s">
        <v>89</v>
      </c>
      <c r="C43" s="74" t="s">
        <v>90</v>
      </c>
      <c r="D43" s="75">
        <f>D44+D47+D50</f>
        <v>180</v>
      </c>
      <c r="E43" s="75">
        <f>E44+E47+E50</f>
        <v>0</v>
      </c>
      <c r="F43" s="75">
        <f>F44+F47+F50</f>
        <v>180</v>
      </c>
    </row>
    <row r="44" spans="1:6" x14ac:dyDescent="0.25">
      <c r="A44" s="63" t="s">
        <v>66</v>
      </c>
      <c r="B44" s="63" t="s">
        <v>49</v>
      </c>
      <c r="C44" s="63" t="s">
        <v>67</v>
      </c>
      <c r="D44" s="76">
        <f>D45</f>
        <v>180</v>
      </c>
      <c r="E44" s="76">
        <f t="shared" ref="E44:F45" si="12">E45</f>
        <v>0</v>
      </c>
      <c r="F44" s="76">
        <f t="shared" si="12"/>
        <v>180</v>
      </c>
    </row>
    <row r="45" spans="1:6" x14ac:dyDescent="0.25">
      <c r="A45" s="52" t="s">
        <v>60</v>
      </c>
      <c r="B45" s="52" t="s">
        <v>81</v>
      </c>
      <c r="C45" s="52" t="s">
        <v>20</v>
      </c>
      <c r="D45" s="73">
        <f>D46</f>
        <v>180</v>
      </c>
      <c r="E45" s="73">
        <f t="shared" si="12"/>
        <v>0</v>
      </c>
      <c r="F45" s="73">
        <f t="shared" si="12"/>
        <v>180</v>
      </c>
    </row>
    <row r="46" spans="1:6" x14ac:dyDescent="0.25">
      <c r="A46" t="s">
        <v>60</v>
      </c>
      <c r="B46" t="s">
        <v>85</v>
      </c>
      <c r="C46" t="s">
        <v>28</v>
      </c>
      <c r="D46" s="82">
        <v>180</v>
      </c>
      <c r="E46" s="82"/>
      <c r="F46" s="82">
        <f>D46+E46</f>
        <v>180</v>
      </c>
    </row>
    <row r="47" spans="1:6" x14ac:dyDescent="0.25">
      <c r="A47" s="65" t="s">
        <v>66</v>
      </c>
      <c r="B47" s="65" t="s">
        <v>46</v>
      </c>
      <c r="C47" s="65" t="s">
        <v>114</v>
      </c>
      <c r="D47" s="77">
        <f>D48</f>
        <v>0</v>
      </c>
      <c r="E47" s="77">
        <f t="shared" ref="E47:F48" si="13">E48</f>
        <v>0</v>
      </c>
      <c r="F47" s="77">
        <f t="shared" si="13"/>
        <v>0</v>
      </c>
    </row>
    <row r="48" spans="1:6" x14ac:dyDescent="0.25">
      <c r="A48" s="52" t="s">
        <v>60</v>
      </c>
      <c r="B48" s="52" t="s">
        <v>81</v>
      </c>
      <c r="C48" s="52" t="s">
        <v>20</v>
      </c>
      <c r="D48" s="73">
        <f>D49</f>
        <v>0</v>
      </c>
      <c r="E48" s="73">
        <f t="shared" si="13"/>
        <v>0</v>
      </c>
      <c r="F48" s="73">
        <f t="shared" si="13"/>
        <v>0</v>
      </c>
    </row>
    <row r="49" spans="1:6" x14ac:dyDescent="0.25">
      <c r="A49" t="s">
        <v>60</v>
      </c>
      <c r="B49" t="s">
        <v>85</v>
      </c>
      <c r="C49" t="s">
        <v>28</v>
      </c>
      <c r="D49" s="82">
        <v>0</v>
      </c>
      <c r="E49" s="82">
        <v>0</v>
      </c>
      <c r="F49" s="82">
        <v>0</v>
      </c>
    </row>
    <row r="50" spans="1:6" x14ac:dyDescent="0.25">
      <c r="A50" s="69" t="s">
        <v>66</v>
      </c>
      <c r="B50" s="69" t="s">
        <v>41</v>
      </c>
      <c r="C50" s="69" t="s">
        <v>115</v>
      </c>
      <c r="D50" s="80">
        <f>D51</f>
        <v>0</v>
      </c>
      <c r="E50" s="80">
        <f t="shared" ref="E50:F51" si="14">E51</f>
        <v>0</v>
      </c>
      <c r="F50" s="80">
        <f t="shared" si="14"/>
        <v>0</v>
      </c>
    </row>
    <row r="51" spans="1:6" x14ac:dyDescent="0.25">
      <c r="A51" s="52" t="s">
        <v>60</v>
      </c>
      <c r="B51" s="52" t="s">
        <v>81</v>
      </c>
      <c r="C51" s="52" t="s">
        <v>20</v>
      </c>
      <c r="D51" s="73">
        <f>D52</f>
        <v>0</v>
      </c>
      <c r="E51" s="73">
        <f t="shared" si="14"/>
        <v>0</v>
      </c>
      <c r="F51" s="73">
        <f t="shared" si="14"/>
        <v>0</v>
      </c>
    </row>
    <row r="52" spans="1:6" x14ac:dyDescent="0.25">
      <c r="A52" t="s">
        <v>60</v>
      </c>
      <c r="B52" t="s">
        <v>85</v>
      </c>
      <c r="C52" t="s">
        <v>28</v>
      </c>
      <c r="D52" s="82">
        <v>0</v>
      </c>
      <c r="E52" s="82">
        <v>0</v>
      </c>
      <c r="F52" s="82">
        <v>0</v>
      </c>
    </row>
    <row r="53" spans="1:6" x14ac:dyDescent="0.25">
      <c r="A53" s="74" t="s">
        <v>78</v>
      </c>
      <c r="B53" s="74" t="s">
        <v>91</v>
      </c>
      <c r="C53" s="74" t="s">
        <v>92</v>
      </c>
      <c r="D53" s="75">
        <f>D54</f>
        <v>2250</v>
      </c>
      <c r="E53" s="75">
        <f t="shared" ref="E53:F53" si="15">E54</f>
        <v>0</v>
      </c>
      <c r="F53" s="75">
        <f t="shared" si="15"/>
        <v>2250</v>
      </c>
    </row>
    <row r="54" spans="1:6" x14ac:dyDescent="0.25">
      <c r="A54" s="63" t="s">
        <v>66</v>
      </c>
      <c r="B54" s="63" t="s">
        <v>49</v>
      </c>
      <c r="C54" s="63" t="s">
        <v>67</v>
      </c>
      <c r="D54" s="76">
        <f>D55</f>
        <v>2250</v>
      </c>
      <c r="E54" s="76">
        <f t="shared" ref="E54:F54" si="16">E55</f>
        <v>0</v>
      </c>
      <c r="F54" s="76">
        <f t="shared" si="16"/>
        <v>2250</v>
      </c>
    </row>
    <row r="55" spans="1:6" x14ac:dyDescent="0.25">
      <c r="A55" s="52" t="s">
        <v>60</v>
      </c>
      <c r="B55" s="52" t="s">
        <v>81</v>
      </c>
      <c r="C55" s="52" t="s">
        <v>20</v>
      </c>
      <c r="D55" s="73">
        <f>D56</f>
        <v>2250</v>
      </c>
      <c r="E55" s="73">
        <f t="shared" ref="E55:F55" si="17">E56</f>
        <v>0</v>
      </c>
      <c r="F55" s="73">
        <f t="shared" si="17"/>
        <v>2250</v>
      </c>
    </row>
    <row r="56" spans="1:6" x14ac:dyDescent="0.25">
      <c r="A56" t="s">
        <v>60</v>
      </c>
      <c r="B56" t="s">
        <v>85</v>
      </c>
      <c r="C56" t="s">
        <v>28</v>
      </c>
      <c r="D56" s="82">
        <v>2250</v>
      </c>
      <c r="E56" s="82"/>
      <c r="F56" s="82">
        <f>D56+E56</f>
        <v>2250</v>
      </c>
    </row>
    <row r="57" spans="1:6" x14ac:dyDescent="0.25">
      <c r="A57" s="74" t="s">
        <v>78</v>
      </c>
      <c r="B57" s="74" t="s">
        <v>93</v>
      </c>
      <c r="C57" s="74" t="s">
        <v>94</v>
      </c>
      <c r="D57" s="75">
        <f>D58+D61+D67+D70+D64</f>
        <v>16750</v>
      </c>
      <c r="E57" s="75">
        <f t="shared" ref="E57:F57" si="18">E58+E61+E67+E70+E64</f>
        <v>1600</v>
      </c>
      <c r="F57" s="75">
        <f t="shared" si="18"/>
        <v>18350</v>
      </c>
    </row>
    <row r="58" spans="1:6" x14ac:dyDescent="0.25">
      <c r="A58" s="63" t="s">
        <v>66</v>
      </c>
      <c r="B58" s="63" t="s">
        <v>49</v>
      </c>
      <c r="C58" s="63" t="s">
        <v>67</v>
      </c>
      <c r="D58" s="76">
        <f>D59</f>
        <v>11050</v>
      </c>
      <c r="E58" s="76">
        <f t="shared" ref="E58:F59" si="19">E59</f>
        <v>-1850</v>
      </c>
      <c r="F58" s="76">
        <f t="shared" si="19"/>
        <v>9200</v>
      </c>
    </row>
    <row r="59" spans="1:6" x14ac:dyDescent="0.25">
      <c r="A59" s="52" t="s">
        <v>60</v>
      </c>
      <c r="B59" s="52" t="s">
        <v>81</v>
      </c>
      <c r="C59" s="52" t="s">
        <v>20</v>
      </c>
      <c r="D59" s="73">
        <f>D60</f>
        <v>11050</v>
      </c>
      <c r="E59" s="73">
        <f t="shared" si="19"/>
        <v>-1850</v>
      </c>
      <c r="F59" s="73">
        <f t="shared" si="19"/>
        <v>9200</v>
      </c>
    </row>
    <row r="60" spans="1:6" x14ac:dyDescent="0.25">
      <c r="A60" t="s">
        <v>60</v>
      </c>
      <c r="B60" t="s">
        <v>85</v>
      </c>
      <c r="C60" t="s">
        <v>28</v>
      </c>
      <c r="D60" s="82">
        <v>11050</v>
      </c>
      <c r="E60" s="82">
        <v>-1850</v>
      </c>
      <c r="F60" s="82">
        <f>D60+E60</f>
        <v>9200</v>
      </c>
    </row>
    <row r="61" spans="1:6" x14ac:dyDescent="0.25">
      <c r="A61" s="65" t="s">
        <v>66</v>
      </c>
      <c r="B61" s="65" t="s">
        <v>46</v>
      </c>
      <c r="C61" s="65" t="s">
        <v>116</v>
      </c>
      <c r="D61" s="77">
        <f>D62</f>
        <v>2800</v>
      </c>
      <c r="E61" s="77">
        <f t="shared" ref="E61:F62" si="20">E62</f>
        <v>3200</v>
      </c>
      <c r="F61" s="77">
        <f t="shared" si="20"/>
        <v>6000</v>
      </c>
    </row>
    <row r="62" spans="1:6" x14ac:dyDescent="0.25">
      <c r="A62" s="52" t="s">
        <v>60</v>
      </c>
      <c r="B62" s="52" t="s">
        <v>81</v>
      </c>
      <c r="C62" s="52" t="s">
        <v>20</v>
      </c>
      <c r="D62" s="73">
        <f>D63</f>
        <v>2800</v>
      </c>
      <c r="E62" s="73">
        <f t="shared" si="20"/>
        <v>3200</v>
      </c>
      <c r="F62" s="73">
        <f t="shared" si="20"/>
        <v>6000</v>
      </c>
    </row>
    <row r="63" spans="1:6" x14ac:dyDescent="0.25">
      <c r="A63" t="s">
        <v>60</v>
      </c>
      <c r="B63" t="s">
        <v>85</v>
      </c>
      <c r="C63" t="s">
        <v>28</v>
      </c>
      <c r="D63" s="82">
        <v>2800</v>
      </c>
      <c r="E63" s="82">
        <v>3200</v>
      </c>
      <c r="F63" s="82">
        <f>D63+E63</f>
        <v>6000</v>
      </c>
    </row>
    <row r="64" spans="1:6" x14ac:dyDescent="0.25">
      <c r="A64" s="67" t="s">
        <v>66</v>
      </c>
      <c r="B64" s="67" t="s">
        <v>47</v>
      </c>
      <c r="C64" s="67" t="s">
        <v>113</v>
      </c>
      <c r="D64" s="78">
        <f>D65</f>
        <v>700</v>
      </c>
      <c r="E64" s="78">
        <f t="shared" ref="E64:F64" si="21">E65</f>
        <v>250</v>
      </c>
      <c r="F64" s="78">
        <f t="shared" si="21"/>
        <v>950</v>
      </c>
    </row>
    <row r="65" spans="1:6" x14ac:dyDescent="0.25">
      <c r="A65" s="52" t="s">
        <v>60</v>
      </c>
      <c r="B65" s="52" t="s">
        <v>81</v>
      </c>
      <c r="C65" s="52" t="s">
        <v>20</v>
      </c>
      <c r="D65" s="73">
        <f>D66</f>
        <v>700</v>
      </c>
      <c r="E65" s="73">
        <f t="shared" ref="E65:F65" si="22">E66</f>
        <v>250</v>
      </c>
      <c r="F65" s="73">
        <f t="shared" si="22"/>
        <v>950</v>
      </c>
    </row>
    <row r="66" spans="1:6" x14ac:dyDescent="0.25">
      <c r="A66" t="s">
        <v>60</v>
      </c>
      <c r="B66" t="s">
        <v>85</v>
      </c>
      <c r="C66" t="s">
        <v>28</v>
      </c>
      <c r="D66" s="82">
        <v>700</v>
      </c>
      <c r="E66" s="82">
        <v>250</v>
      </c>
      <c r="F66" s="82">
        <f>D66+E66</f>
        <v>950</v>
      </c>
    </row>
    <row r="67" spans="1:6" x14ac:dyDescent="0.25">
      <c r="A67" s="68" t="s">
        <v>66</v>
      </c>
      <c r="B67" s="68" t="s">
        <v>38</v>
      </c>
      <c r="C67" s="68" t="s">
        <v>117</v>
      </c>
      <c r="D67" s="81">
        <f>D68</f>
        <v>2200</v>
      </c>
      <c r="E67" s="81">
        <f t="shared" ref="E67:F68" si="23">E68</f>
        <v>0</v>
      </c>
      <c r="F67" s="81">
        <f t="shared" si="23"/>
        <v>2200</v>
      </c>
    </row>
    <row r="68" spans="1:6" x14ac:dyDescent="0.25">
      <c r="A68" s="52" t="s">
        <v>60</v>
      </c>
      <c r="B68" s="52" t="s">
        <v>81</v>
      </c>
      <c r="C68" s="52" t="s">
        <v>20</v>
      </c>
      <c r="D68" s="73">
        <f>D69</f>
        <v>2200</v>
      </c>
      <c r="E68" s="73">
        <f t="shared" si="23"/>
        <v>0</v>
      </c>
      <c r="F68" s="73">
        <f t="shared" si="23"/>
        <v>2200</v>
      </c>
    </row>
    <row r="69" spans="1:6" x14ac:dyDescent="0.25">
      <c r="A69" t="s">
        <v>60</v>
      </c>
      <c r="B69" t="s">
        <v>85</v>
      </c>
      <c r="C69" t="s">
        <v>28</v>
      </c>
      <c r="D69" s="82">
        <v>2200</v>
      </c>
      <c r="E69" s="82"/>
      <c r="F69" s="82">
        <f>D69+E69</f>
        <v>2200</v>
      </c>
    </row>
    <row r="70" spans="1:6" x14ac:dyDescent="0.25">
      <c r="A70" s="69" t="s">
        <v>66</v>
      </c>
      <c r="B70" s="69" t="s">
        <v>41</v>
      </c>
      <c r="C70" s="69" t="s">
        <v>115</v>
      </c>
      <c r="D70" s="80">
        <v>0</v>
      </c>
      <c r="E70" s="80">
        <f t="shared" ref="E70:F71" si="24">E71</f>
        <v>0</v>
      </c>
      <c r="F70" s="80">
        <f t="shared" si="24"/>
        <v>0</v>
      </c>
    </row>
    <row r="71" spans="1:6" x14ac:dyDescent="0.25">
      <c r="A71" s="52" t="s">
        <v>60</v>
      </c>
      <c r="B71" s="52" t="s">
        <v>81</v>
      </c>
      <c r="C71" s="52" t="s">
        <v>20</v>
      </c>
      <c r="D71" s="73">
        <v>0</v>
      </c>
      <c r="E71" s="73">
        <f t="shared" si="24"/>
        <v>0</v>
      </c>
      <c r="F71" s="73">
        <f t="shared" si="24"/>
        <v>0</v>
      </c>
    </row>
    <row r="72" spans="1:6" x14ac:dyDescent="0.25">
      <c r="A72" t="s">
        <v>60</v>
      </c>
      <c r="B72" t="s">
        <v>85</v>
      </c>
      <c r="C72" t="s">
        <v>28</v>
      </c>
      <c r="D72" s="82">
        <v>0</v>
      </c>
      <c r="E72" s="82">
        <v>0</v>
      </c>
      <c r="F72" s="82">
        <f>D72+E72</f>
        <v>0</v>
      </c>
    </row>
    <row r="73" spans="1:6" x14ac:dyDescent="0.25">
      <c r="A73" s="74" t="s">
        <v>78</v>
      </c>
      <c r="B73" s="74" t="s">
        <v>95</v>
      </c>
      <c r="C73" s="74" t="s">
        <v>96</v>
      </c>
      <c r="D73" s="75">
        <v>0</v>
      </c>
      <c r="E73" s="75">
        <f>E74+E77</f>
        <v>0</v>
      </c>
      <c r="F73" s="75">
        <f>F74+F77</f>
        <v>0</v>
      </c>
    </row>
    <row r="74" spans="1:6" x14ac:dyDescent="0.25">
      <c r="A74" s="63" t="s">
        <v>66</v>
      </c>
      <c r="B74" s="63" t="s">
        <v>49</v>
      </c>
      <c r="C74" s="63" t="s">
        <v>67</v>
      </c>
      <c r="D74" s="76">
        <v>0</v>
      </c>
      <c r="E74" s="76">
        <f>E75</f>
        <v>0</v>
      </c>
      <c r="F74" s="76">
        <f>F75</f>
        <v>0</v>
      </c>
    </row>
    <row r="75" spans="1:6" x14ac:dyDescent="0.25">
      <c r="A75" s="52" t="s">
        <v>60</v>
      </c>
      <c r="B75" s="52" t="s">
        <v>81</v>
      </c>
      <c r="C75" s="52" t="s">
        <v>20</v>
      </c>
      <c r="D75" s="73">
        <v>0</v>
      </c>
      <c r="E75" s="73">
        <f>SUM(E76:E76)</f>
        <v>0</v>
      </c>
      <c r="F75" s="73">
        <f>SUM(F76:F76)</f>
        <v>0</v>
      </c>
    </row>
    <row r="76" spans="1:6" x14ac:dyDescent="0.25">
      <c r="A76" t="s">
        <v>60</v>
      </c>
      <c r="B76" t="s">
        <v>85</v>
      </c>
      <c r="C76" t="s">
        <v>28</v>
      </c>
      <c r="D76" s="82">
        <v>0</v>
      </c>
      <c r="E76" s="82">
        <v>0</v>
      </c>
      <c r="F76" s="82">
        <f>D76+E76</f>
        <v>0</v>
      </c>
    </row>
    <row r="77" spans="1:6" x14ac:dyDescent="0.25">
      <c r="A77" s="65" t="s">
        <v>66</v>
      </c>
      <c r="B77" s="65" t="s">
        <v>46</v>
      </c>
      <c r="C77" s="65" t="s">
        <v>114</v>
      </c>
      <c r="D77" s="77">
        <v>0</v>
      </c>
      <c r="E77" s="77">
        <f t="shared" ref="E77:F78" si="25">E78</f>
        <v>0</v>
      </c>
      <c r="F77" s="77">
        <f t="shared" si="25"/>
        <v>0</v>
      </c>
    </row>
    <row r="78" spans="1:6" x14ac:dyDescent="0.25">
      <c r="A78" s="52" t="s">
        <v>60</v>
      </c>
      <c r="B78" s="52" t="s">
        <v>81</v>
      </c>
      <c r="C78" s="52" t="s">
        <v>20</v>
      </c>
      <c r="D78" s="73">
        <v>0</v>
      </c>
      <c r="E78" s="73">
        <f t="shared" si="25"/>
        <v>0</v>
      </c>
      <c r="F78" s="73">
        <f t="shared" si="25"/>
        <v>0</v>
      </c>
    </row>
    <row r="79" spans="1:6" x14ac:dyDescent="0.25">
      <c r="A79" t="s">
        <v>60</v>
      </c>
      <c r="B79" t="s">
        <v>85</v>
      </c>
      <c r="C79" t="s">
        <v>28</v>
      </c>
      <c r="D79" s="82">
        <v>0</v>
      </c>
      <c r="E79" s="82">
        <v>0</v>
      </c>
      <c r="F79" s="82">
        <f>D79+E79</f>
        <v>0</v>
      </c>
    </row>
    <row r="80" spans="1:6" x14ac:dyDescent="0.25">
      <c r="A80" s="74" t="s">
        <v>78</v>
      </c>
      <c r="B80" s="74" t="s">
        <v>97</v>
      </c>
      <c r="C80" s="74" t="s">
        <v>98</v>
      </c>
      <c r="D80" s="75">
        <f>D81+D84+D87+D90+D93</f>
        <v>1000</v>
      </c>
      <c r="E80" s="75">
        <f>E81+E84+E87+E90+E93</f>
        <v>0</v>
      </c>
      <c r="F80" s="75">
        <f>F81+F84+F87+F90+F93</f>
        <v>1000</v>
      </c>
    </row>
    <row r="81" spans="1:6" x14ac:dyDescent="0.25">
      <c r="A81" s="63" t="s">
        <v>66</v>
      </c>
      <c r="B81" s="63" t="s">
        <v>49</v>
      </c>
      <c r="C81" s="63" t="s">
        <v>67</v>
      </c>
      <c r="D81" s="76">
        <f>D82</f>
        <v>0</v>
      </c>
      <c r="E81" s="76">
        <f t="shared" ref="E81:F82" si="26">E82</f>
        <v>0</v>
      </c>
      <c r="F81" s="76">
        <f t="shared" si="26"/>
        <v>0</v>
      </c>
    </row>
    <row r="82" spans="1:6" x14ac:dyDescent="0.25">
      <c r="A82" s="52" t="s">
        <v>60</v>
      </c>
      <c r="B82" s="52" t="s">
        <v>81</v>
      </c>
      <c r="C82" s="52" t="s">
        <v>20</v>
      </c>
      <c r="D82" s="73">
        <f>D83</f>
        <v>0</v>
      </c>
      <c r="E82" s="73">
        <f t="shared" si="26"/>
        <v>0</v>
      </c>
      <c r="F82" s="73">
        <f t="shared" si="26"/>
        <v>0</v>
      </c>
    </row>
    <row r="83" spans="1:6" x14ac:dyDescent="0.25">
      <c r="A83" t="s">
        <v>60</v>
      </c>
      <c r="B83" t="s">
        <v>85</v>
      </c>
      <c r="C83" t="s">
        <v>28</v>
      </c>
      <c r="D83" s="82">
        <v>0</v>
      </c>
      <c r="E83" s="82">
        <v>0</v>
      </c>
      <c r="F83" s="82">
        <f>D83+E83</f>
        <v>0</v>
      </c>
    </row>
    <row r="84" spans="1:6" x14ac:dyDescent="0.25">
      <c r="A84" s="65" t="s">
        <v>66</v>
      </c>
      <c r="B84" s="65" t="s">
        <v>46</v>
      </c>
      <c r="C84" s="65" t="s">
        <v>116</v>
      </c>
      <c r="D84" s="77">
        <f>D85</f>
        <v>1000</v>
      </c>
      <c r="E84" s="77">
        <f t="shared" ref="E84:F85" si="27">E85</f>
        <v>0</v>
      </c>
      <c r="F84" s="77">
        <f t="shared" si="27"/>
        <v>1000</v>
      </c>
    </row>
    <row r="85" spans="1:6" x14ac:dyDescent="0.25">
      <c r="A85" s="52" t="s">
        <v>60</v>
      </c>
      <c r="B85" s="52" t="s">
        <v>81</v>
      </c>
      <c r="C85" s="52" t="s">
        <v>20</v>
      </c>
      <c r="D85" s="73">
        <f>D86</f>
        <v>1000</v>
      </c>
      <c r="E85" s="73">
        <f t="shared" si="27"/>
        <v>0</v>
      </c>
      <c r="F85" s="73">
        <f t="shared" si="27"/>
        <v>1000</v>
      </c>
    </row>
    <row r="86" spans="1:6" x14ac:dyDescent="0.25">
      <c r="A86" t="s">
        <v>60</v>
      </c>
      <c r="B86" t="s">
        <v>85</v>
      </c>
      <c r="C86" t="s">
        <v>28</v>
      </c>
      <c r="D86" s="82">
        <v>1000</v>
      </c>
      <c r="E86" s="82"/>
      <c r="F86" s="82">
        <f>D86+E86</f>
        <v>1000</v>
      </c>
    </row>
    <row r="87" spans="1:6" x14ac:dyDescent="0.25">
      <c r="A87" s="68" t="s">
        <v>66</v>
      </c>
      <c r="B87" s="68" t="s">
        <v>38</v>
      </c>
      <c r="C87" s="68" t="s">
        <v>117</v>
      </c>
      <c r="D87" s="83">
        <f>D88</f>
        <v>0</v>
      </c>
      <c r="E87" s="83">
        <f t="shared" ref="E87:F88" si="28">E88</f>
        <v>0</v>
      </c>
      <c r="F87" s="83">
        <f t="shared" si="28"/>
        <v>0</v>
      </c>
    </row>
    <row r="88" spans="1:6" x14ac:dyDescent="0.25">
      <c r="A88" s="52" t="s">
        <v>60</v>
      </c>
      <c r="B88" s="52" t="s">
        <v>81</v>
      </c>
      <c r="C88" s="52" t="s">
        <v>20</v>
      </c>
      <c r="D88" s="73">
        <f>D89</f>
        <v>0</v>
      </c>
      <c r="E88" s="73">
        <f t="shared" si="28"/>
        <v>0</v>
      </c>
      <c r="F88" s="73">
        <f t="shared" si="28"/>
        <v>0</v>
      </c>
    </row>
    <row r="89" spans="1:6" x14ac:dyDescent="0.25">
      <c r="A89" t="s">
        <v>60</v>
      </c>
      <c r="B89" t="s">
        <v>85</v>
      </c>
      <c r="C89" t="s">
        <v>28</v>
      </c>
      <c r="D89" s="82">
        <v>0</v>
      </c>
      <c r="E89" s="82"/>
      <c r="F89" s="82">
        <f>D89+E89</f>
        <v>0</v>
      </c>
    </row>
    <row r="90" spans="1:6" x14ac:dyDescent="0.25">
      <c r="A90" s="69" t="s">
        <v>66</v>
      </c>
      <c r="B90" s="69" t="s">
        <v>41</v>
      </c>
      <c r="C90" s="69" t="s">
        <v>115</v>
      </c>
      <c r="D90" s="80">
        <f>D91</f>
        <v>0</v>
      </c>
      <c r="E90" s="80">
        <f t="shared" ref="E90:F91" si="29">E91</f>
        <v>0</v>
      </c>
      <c r="F90" s="80">
        <f t="shared" si="29"/>
        <v>0</v>
      </c>
    </row>
    <row r="91" spans="1:6" x14ac:dyDescent="0.25">
      <c r="A91" s="52" t="s">
        <v>60</v>
      </c>
      <c r="B91" s="52" t="s">
        <v>81</v>
      </c>
      <c r="C91" s="52" t="s">
        <v>20</v>
      </c>
      <c r="D91" s="73">
        <f>D92</f>
        <v>0</v>
      </c>
      <c r="E91" s="73">
        <f t="shared" si="29"/>
        <v>0</v>
      </c>
      <c r="F91" s="73">
        <f t="shared" si="29"/>
        <v>0</v>
      </c>
    </row>
    <row r="92" spans="1:6" x14ac:dyDescent="0.25">
      <c r="A92" t="s">
        <v>60</v>
      </c>
      <c r="B92" t="s">
        <v>85</v>
      </c>
      <c r="C92" t="s">
        <v>28</v>
      </c>
      <c r="D92" s="82">
        <v>0</v>
      </c>
      <c r="E92" s="82">
        <v>0</v>
      </c>
      <c r="F92" s="82">
        <f>D92+E92</f>
        <v>0</v>
      </c>
    </row>
    <row r="93" spans="1:6" x14ac:dyDescent="0.25">
      <c r="A93" s="70" t="s">
        <v>66</v>
      </c>
      <c r="B93" s="70" t="s">
        <v>42</v>
      </c>
      <c r="C93" s="70" t="s">
        <v>115</v>
      </c>
      <c r="D93" s="79">
        <f>D94</f>
        <v>0</v>
      </c>
      <c r="E93" s="79">
        <f t="shared" ref="E93:F94" si="30">E94</f>
        <v>0</v>
      </c>
      <c r="F93" s="79">
        <f t="shared" si="30"/>
        <v>0</v>
      </c>
    </row>
    <row r="94" spans="1:6" x14ac:dyDescent="0.25">
      <c r="A94" s="52" t="s">
        <v>60</v>
      </c>
      <c r="B94" s="52" t="s">
        <v>81</v>
      </c>
      <c r="C94" s="52" t="s">
        <v>20</v>
      </c>
      <c r="D94" s="73">
        <f>D95</f>
        <v>0</v>
      </c>
      <c r="E94" s="73">
        <f t="shared" si="30"/>
        <v>0</v>
      </c>
      <c r="F94" s="73">
        <f t="shared" si="30"/>
        <v>0</v>
      </c>
    </row>
    <row r="95" spans="1:6" x14ac:dyDescent="0.25">
      <c r="A95" t="s">
        <v>60</v>
      </c>
      <c r="B95" t="s">
        <v>85</v>
      </c>
      <c r="C95" t="s">
        <v>28</v>
      </c>
      <c r="D95" s="82">
        <v>0</v>
      </c>
      <c r="E95" s="82">
        <v>0</v>
      </c>
      <c r="F95" s="82">
        <f>D95+E95</f>
        <v>0</v>
      </c>
    </row>
    <row r="96" spans="1:6" x14ac:dyDescent="0.25">
      <c r="A96" s="74" t="s">
        <v>78</v>
      </c>
      <c r="B96" s="74" t="s">
        <v>99</v>
      </c>
      <c r="C96" s="74" t="s">
        <v>100</v>
      </c>
      <c r="D96" s="75">
        <f>D97+D100+D103+D106</f>
        <v>1450</v>
      </c>
      <c r="E96" s="75">
        <f>E97+E100+E103+E106</f>
        <v>6800</v>
      </c>
      <c r="F96" s="75">
        <f>F97+F100+F103+F106</f>
        <v>8250</v>
      </c>
    </row>
    <row r="97" spans="1:6" x14ac:dyDescent="0.25">
      <c r="A97" s="63" t="s">
        <v>66</v>
      </c>
      <c r="B97" s="63" t="s">
        <v>49</v>
      </c>
      <c r="C97" s="63" t="s">
        <v>67</v>
      </c>
      <c r="D97" s="76">
        <f>D98</f>
        <v>1250</v>
      </c>
      <c r="E97" s="76">
        <f t="shared" ref="E97:F98" si="31">E98</f>
        <v>5900</v>
      </c>
      <c r="F97" s="76">
        <f t="shared" si="31"/>
        <v>7150</v>
      </c>
    </row>
    <row r="98" spans="1:6" x14ac:dyDescent="0.25">
      <c r="A98" s="52" t="s">
        <v>60</v>
      </c>
      <c r="B98" s="52" t="s">
        <v>81</v>
      </c>
      <c r="C98" s="52" t="s">
        <v>20</v>
      </c>
      <c r="D98" s="73">
        <f>D99</f>
        <v>1250</v>
      </c>
      <c r="E98" s="73">
        <f t="shared" si="31"/>
        <v>5900</v>
      </c>
      <c r="F98" s="73">
        <f t="shared" si="31"/>
        <v>7150</v>
      </c>
    </row>
    <row r="99" spans="1:6" x14ac:dyDescent="0.25">
      <c r="A99" t="s">
        <v>60</v>
      </c>
      <c r="B99" t="s">
        <v>85</v>
      </c>
      <c r="C99" t="s">
        <v>28</v>
      </c>
      <c r="D99" s="82">
        <v>1250</v>
      </c>
      <c r="E99" s="82">
        <v>5900</v>
      </c>
      <c r="F99" s="82">
        <f>D99+E99</f>
        <v>7150</v>
      </c>
    </row>
    <row r="100" spans="1:6" x14ac:dyDescent="0.25">
      <c r="A100" s="67" t="s">
        <v>66</v>
      </c>
      <c r="B100" s="67" t="s">
        <v>47</v>
      </c>
      <c r="C100" s="67" t="s">
        <v>113</v>
      </c>
      <c r="D100" s="78">
        <f>D101</f>
        <v>0</v>
      </c>
      <c r="E100" s="78">
        <f t="shared" ref="E100:F101" si="32">E101</f>
        <v>300</v>
      </c>
      <c r="F100" s="78">
        <f t="shared" si="32"/>
        <v>300</v>
      </c>
    </row>
    <row r="101" spans="1:6" x14ac:dyDescent="0.25">
      <c r="A101" s="52" t="s">
        <v>60</v>
      </c>
      <c r="B101" s="52" t="s">
        <v>81</v>
      </c>
      <c r="C101" s="52" t="s">
        <v>20</v>
      </c>
      <c r="D101" s="73">
        <f>D102</f>
        <v>0</v>
      </c>
      <c r="E101" s="73">
        <f t="shared" si="32"/>
        <v>300</v>
      </c>
      <c r="F101" s="73">
        <f t="shared" si="32"/>
        <v>300</v>
      </c>
    </row>
    <row r="102" spans="1:6" x14ac:dyDescent="0.25">
      <c r="A102" t="s">
        <v>60</v>
      </c>
      <c r="B102" t="s">
        <v>85</v>
      </c>
      <c r="C102" t="s">
        <v>28</v>
      </c>
      <c r="D102" s="82">
        <v>0</v>
      </c>
      <c r="E102" s="82">
        <v>300</v>
      </c>
      <c r="F102" s="82">
        <f>D102+E102</f>
        <v>300</v>
      </c>
    </row>
    <row r="103" spans="1:6" x14ac:dyDescent="0.25">
      <c r="A103" s="68" t="s">
        <v>66</v>
      </c>
      <c r="B103" s="68" t="s">
        <v>38</v>
      </c>
      <c r="C103" s="68" t="s">
        <v>117</v>
      </c>
      <c r="D103" s="81">
        <f>D104</f>
        <v>0</v>
      </c>
      <c r="E103" s="81">
        <f t="shared" ref="E103:F104" si="33">E104</f>
        <v>0</v>
      </c>
      <c r="F103" s="81">
        <f t="shared" si="33"/>
        <v>0</v>
      </c>
    </row>
    <row r="104" spans="1:6" x14ac:dyDescent="0.25">
      <c r="A104" s="52" t="s">
        <v>60</v>
      </c>
      <c r="B104" s="52" t="s">
        <v>81</v>
      </c>
      <c r="C104" s="52" t="s">
        <v>20</v>
      </c>
      <c r="D104" s="73">
        <f>D105</f>
        <v>0</v>
      </c>
      <c r="E104" s="73">
        <f t="shared" si="33"/>
        <v>0</v>
      </c>
      <c r="F104" s="73">
        <f t="shared" si="33"/>
        <v>0</v>
      </c>
    </row>
    <row r="105" spans="1:6" x14ac:dyDescent="0.25">
      <c r="A105" t="s">
        <v>60</v>
      </c>
      <c r="B105" t="s">
        <v>85</v>
      </c>
      <c r="C105" t="s">
        <v>28</v>
      </c>
      <c r="D105" s="82">
        <v>0</v>
      </c>
      <c r="E105" s="82"/>
      <c r="F105" s="82">
        <f>D105+E105</f>
        <v>0</v>
      </c>
    </row>
    <row r="106" spans="1:6" x14ac:dyDescent="0.25">
      <c r="A106" s="65" t="s">
        <v>66</v>
      </c>
      <c r="B106" s="65" t="s">
        <v>46</v>
      </c>
      <c r="C106" s="65" t="s">
        <v>114</v>
      </c>
      <c r="D106" s="77">
        <f>D107</f>
        <v>200</v>
      </c>
      <c r="E106" s="77">
        <f t="shared" ref="E106:F107" si="34">E107</f>
        <v>600</v>
      </c>
      <c r="F106" s="77">
        <f t="shared" si="34"/>
        <v>800</v>
      </c>
    </row>
    <row r="107" spans="1:6" x14ac:dyDescent="0.25">
      <c r="A107" s="52" t="s">
        <v>60</v>
      </c>
      <c r="B107" s="52" t="s">
        <v>81</v>
      </c>
      <c r="C107" s="52" t="s">
        <v>20</v>
      </c>
      <c r="D107" s="73">
        <f>D108</f>
        <v>200</v>
      </c>
      <c r="E107" s="73">
        <f t="shared" si="34"/>
        <v>600</v>
      </c>
      <c r="F107" s="73">
        <f t="shared" si="34"/>
        <v>800</v>
      </c>
    </row>
    <row r="108" spans="1:6" x14ac:dyDescent="0.25">
      <c r="A108" t="s">
        <v>60</v>
      </c>
      <c r="B108" t="s">
        <v>85</v>
      </c>
      <c r="C108" t="s">
        <v>28</v>
      </c>
      <c r="D108" s="82">
        <v>200</v>
      </c>
      <c r="E108" s="82">
        <v>600</v>
      </c>
      <c r="F108" s="82">
        <f>D108+E108</f>
        <v>800</v>
      </c>
    </row>
    <row r="109" spans="1:6" x14ac:dyDescent="0.25">
      <c r="A109" s="74" t="s">
        <v>78</v>
      </c>
      <c r="B109" s="74" t="s">
        <v>101</v>
      </c>
      <c r="C109" s="74" t="s">
        <v>102</v>
      </c>
      <c r="D109" s="75">
        <v>0</v>
      </c>
      <c r="E109" s="75">
        <f>E110+E113</f>
        <v>0</v>
      </c>
      <c r="F109" s="75">
        <f>F110+F113</f>
        <v>0</v>
      </c>
    </row>
    <row r="110" spans="1:6" x14ac:dyDescent="0.25">
      <c r="A110" s="63" t="s">
        <v>66</v>
      </c>
      <c r="B110" s="63" t="s">
        <v>49</v>
      </c>
      <c r="C110" s="63" t="s">
        <v>67</v>
      </c>
      <c r="D110" s="76">
        <v>0</v>
      </c>
      <c r="E110" s="76">
        <f t="shared" ref="E110:F111" si="35">E111</f>
        <v>0</v>
      </c>
      <c r="F110" s="76">
        <f t="shared" si="35"/>
        <v>0</v>
      </c>
    </row>
    <row r="111" spans="1:6" x14ac:dyDescent="0.25">
      <c r="A111" s="52" t="s">
        <v>60</v>
      </c>
      <c r="B111" s="52" t="s">
        <v>81</v>
      </c>
      <c r="C111" s="52" t="s">
        <v>20</v>
      </c>
      <c r="D111" s="73">
        <v>0</v>
      </c>
      <c r="E111" s="73">
        <f t="shared" si="35"/>
        <v>0</v>
      </c>
      <c r="F111" s="73">
        <f t="shared" si="35"/>
        <v>0</v>
      </c>
    </row>
    <row r="112" spans="1:6" x14ac:dyDescent="0.25">
      <c r="A112" t="s">
        <v>60</v>
      </c>
      <c r="B112" t="s">
        <v>85</v>
      </c>
      <c r="C112" t="s">
        <v>28</v>
      </c>
      <c r="D112" s="82">
        <v>0</v>
      </c>
      <c r="E112" s="82">
        <v>0</v>
      </c>
      <c r="F112" s="82">
        <f>D112+E112</f>
        <v>0</v>
      </c>
    </row>
    <row r="113" spans="1:6" x14ac:dyDescent="0.25">
      <c r="A113" s="68" t="s">
        <v>66</v>
      </c>
      <c r="B113" s="68" t="s">
        <v>38</v>
      </c>
      <c r="C113" s="68" t="s">
        <v>118</v>
      </c>
      <c r="D113" s="81">
        <v>0</v>
      </c>
      <c r="E113" s="81">
        <f t="shared" ref="E113:F114" si="36">E114</f>
        <v>0</v>
      </c>
      <c r="F113" s="81">
        <f t="shared" si="36"/>
        <v>0</v>
      </c>
    </row>
    <row r="114" spans="1:6" x14ac:dyDescent="0.25">
      <c r="A114" s="52" t="s">
        <v>60</v>
      </c>
      <c r="B114" s="52" t="s">
        <v>81</v>
      </c>
      <c r="C114" s="52" t="s">
        <v>20</v>
      </c>
      <c r="D114" s="73">
        <v>0</v>
      </c>
      <c r="E114" s="73">
        <f t="shared" si="36"/>
        <v>0</v>
      </c>
      <c r="F114" s="73">
        <f t="shared" si="36"/>
        <v>0</v>
      </c>
    </row>
    <row r="115" spans="1:6" x14ac:dyDescent="0.25">
      <c r="A115" t="s">
        <v>60</v>
      </c>
      <c r="B115" t="s">
        <v>85</v>
      </c>
      <c r="C115" t="s">
        <v>28</v>
      </c>
      <c r="D115" s="82">
        <v>0</v>
      </c>
      <c r="E115" s="82">
        <v>0</v>
      </c>
      <c r="F115" s="82">
        <f>D115+E115</f>
        <v>0</v>
      </c>
    </row>
    <row r="116" spans="1:6" ht="26.25" x14ac:dyDescent="0.25">
      <c r="A116" s="74" t="s">
        <v>78</v>
      </c>
      <c r="B116" s="74" t="s">
        <v>103</v>
      </c>
      <c r="C116" s="88" t="s">
        <v>104</v>
      </c>
      <c r="D116" s="75">
        <f>D117+D120+D123+D126</f>
        <v>1400</v>
      </c>
      <c r="E116" s="75">
        <f>E117+E120+E123+E126</f>
        <v>200</v>
      </c>
      <c r="F116" s="75">
        <f>F117+F120+F123+F126</f>
        <v>1600</v>
      </c>
    </row>
    <row r="117" spans="1:6" x14ac:dyDescent="0.25">
      <c r="A117" s="63" t="s">
        <v>66</v>
      </c>
      <c r="B117" s="63" t="s">
        <v>49</v>
      </c>
      <c r="C117" s="63" t="s">
        <v>67</v>
      </c>
      <c r="D117" s="76">
        <f>D118</f>
        <v>0</v>
      </c>
      <c r="E117" s="76">
        <f t="shared" ref="E117:F118" si="37">E118</f>
        <v>0</v>
      </c>
      <c r="F117" s="76">
        <f t="shared" si="37"/>
        <v>0</v>
      </c>
    </row>
    <row r="118" spans="1:6" x14ac:dyDescent="0.25">
      <c r="A118" s="52" t="s">
        <v>60</v>
      </c>
      <c r="B118" s="52" t="s">
        <v>81</v>
      </c>
      <c r="C118" s="52" t="s">
        <v>20</v>
      </c>
      <c r="D118" s="73">
        <f>D119</f>
        <v>0</v>
      </c>
      <c r="E118" s="73">
        <f t="shared" si="37"/>
        <v>0</v>
      </c>
      <c r="F118" s="73">
        <f t="shared" si="37"/>
        <v>0</v>
      </c>
    </row>
    <row r="119" spans="1:6" x14ac:dyDescent="0.25">
      <c r="A119" t="s">
        <v>60</v>
      </c>
      <c r="B119" t="s">
        <v>85</v>
      </c>
      <c r="C119" t="s">
        <v>28</v>
      </c>
      <c r="D119" s="82">
        <v>0</v>
      </c>
      <c r="E119" s="82"/>
      <c r="F119" s="82">
        <f>D119+E119</f>
        <v>0</v>
      </c>
    </row>
    <row r="120" spans="1:6" x14ac:dyDescent="0.25">
      <c r="A120" s="68" t="s">
        <v>66</v>
      </c>
      <c r="B120" s="68" t="s">
        <v>38</v>
      </c>
      <c r="C120" s="68" t="s">
        <v>118</v>
      </c>
      <c r="D120" s="81">
        <f>D121</f>
        <v>1400</v>
      </c>
      <c r="E120" s="81">
        <f t="shared" ref="E120:F121" si="38">E121</f>
        <v>200</v>
      </c>
      <c r="F120" s="81">
        <f t="shared" si="38"/>
        <v>1600</v>
      </c>
    </row>
    <row r="121" spans="1:6" x14ac:dyDescent="0.25">
      <c r="A121" s="52" t="s">
        <v>60</v>
      </c>
      <c r="B121" s="52" t="s">
        <v>81</v>
      </c>
      <c r="C121" s="52" t="s">
        <v>20</v>
      </c>
      <c r="D121" s="64">
        <f>D122</f>
        <v>1400</v>
      </c>
      <c r="E121" s="64">
        <f t="shared" si="38"/>
        <v>200</v>
      </c>
      <c r="F121" s="64">
        <f t="shared" si="38"/>
        <v>1600</v>
      </c>
    </row>
    <row r="122" spans="1:6" x14ac:dyDescent="0.25">
      <c r="A122" t="s">
        <v>60</v>
      </c>
      <c r="B122" t="s">
        <v>85</v>
      </c>
      <c r="C122" t="s">
        <v>28</v>
      </c>
      <c r="D122" s="86">
        <v>1400</v>
      </c>
      <c r="E122" s="86">
        <v>200</v>
      </c>
      <c r="F122" s="86">
        <f>D122+E122</f>
        <v>1600</v>
      </c>
    </row>
    <row r="123" spans="1:6" x14ac:dyDescent="0.25">
      <c r="A123" s="69" t="s">
        <v>66</v>
      </c>
      <c r="B123" s="69" t="s">
        <v>41</v>
      </c>
      <c r="C123" s="69" t="s">
        <v>115</v>
      </c>
      <c r="D123" s="80">
        <f>D124</f>
        <v>0</v>
      </c>
      <c r="E123" s="80">
        <f t="shared" ref="E123:F124" si="39">E124</f>
        <v>0</v>
      </c>
      <c r="F123" s="80">
        <f t="shared" si="39"/>
        <v>0</v>
      </c>
    </row>
    <row r="124" spans="1:6" x14ac:dyDescent="0.25">
      <c r="A124" s="52" t="s">
        <v>60</v>
      </c>
      <c r="B124" s="52" t="s">
        <v>81</v>
      </c>
      <c r="C124" s="52" t="s">
        <v>20</v>
      </c>
      <c r="D124" s="73">
        <f>D125</f>
        <v>0</v>
      </c>
      <c r="E124" s="73">
        <f t="shared" si="39"/>
        <v>0</v>
      </c>
      <c r="F124" s="73">
        <f t="shared" si="39"/>
        <v>0</v>
      </c>
    </row>
    <row r="125" spans="1:6" x14ac:dyDescent="0.25">
      <c r="A125" t="s">
        <v>60</v>
      </c>
      <c r="B125" t="s">
        <v>85</v>
      </c>
      <c r="C125" t="s">
        <v>28</v>
      </c>
      <c r="D125" s="82">
        <v>0</v>
      </c>
      <c r="E125" s="82">
        <v>0</v>
      </c>
      <c r="F125" s="82">
        <f>D125+E125</f>
        <v>0</v>
      </c>
    </row>
    <row r="126" spans="1:6" x14ac:dyDescent="0.25">
      <c r="A126" s="70" t="s">
        <v>66</v>
      </c>
      <c r="B126" s="70" t="s">
        <v>42</v>
      </c>
      <c r="C126" s="70" t="s">
        <v>119</v>
      </c>
      <c r="D126" s="79">
        <f>D127</f>
        <v>0</v>
      </c>
      <c r="E126" s="79">
        <f t="shared" ref="E126:F127" si="40">E127</f>
        <v>0</v>
      </c>
      <c r="F126" s="79">
        <f t="shared" si="40"/>
        <v>0</v>
      </c>
    </row>
    <row r="127" spans="1:6" x14ac:dyDescent="0.25">
      <c r="A127" s="52" t="s">
        <v>60</v>
      </c>
      <c r="B127" s="52" t="s">
        <v>81</v>
      </c>
      <c r="C127" s="52" t="s">
        <v>20</v>
      </c>
      <c r="D127" s="73">
        <f>D128</f>
        <v>0</v>
      </c>
      <c r="E127" s="73">
        <f t="shared" si="40"/>
        <v>0</v>
      </c>
      <c r="F127" s="73">
        <f t="shared" si="40"/>
        <v>0</v>
      </c>
    </row>
    <row r="128" spans="1:6" x14ac:dyDescent="0.25">
      <c r="A128" t="s">
        <v>60</v>
      </c>
      <c r="B128" t="s">
        <v>85</v>
      </c>
      <c r="C128" t="s">
        <v>28</v>
      </c>
      <c r="D128" s="82">
        <v>0</v>
      </c>
      <c r="E128" s="82">
        <v>0</v>
      </c>
      <c r="F128" s="82">
        <f>D128+E128</f>
        <v>0</v>
      </c>
    </row>
    <row r="129" spans="1:6" x14ac:dyDescent="0.25">
      <c r="A129" s="74" t="s">
        <v>105</v>
      </c>
      <c r="B129" s="74" t="s">
        <v>106</v>
      </c>
      <c r="C129" s="74" t="s">
        <v>107</v>
      </c>
      <c r="D129" s="75">
        <f>D130+D136+D140+D143+D146+D133</f>
        <v>8000</v>
      </c>
      <c r="E129" s="75">
        <f>E130+E133+E136+E140+E143+E146</f>
        <v>57409.270000000004</v>
      </c>
      <c r="F129" s="75">
        <f>F130+F133+F136+F140+F143+F146</f>
        <v>65409.270000000004</v>
      </c>
    </row>
    <row r="130" spans="1:6" x14ac:dyDescent="0.25">
      <c r="A130" s="65" t="s">
        <v>66</v>
      </c>
      <c r="B130" s="65" t="s">
        <v>46</v>
      </c>
      <c r="C130" s="65" t="s">
        <v>114</v>
      </c>
      <c r="D130" s="77">
        <f>D131</f>
        <v>500</v>
      </c>
      <c r="E130" s="77">
        <f t="shared" ref="E130:F131" si="41">E131</f>
        <v>220</v>
      </c>
      <c r="F130" s="77">
        <f t="shared" si="41"/>
        <v>720</v>
      </c>
    </row>
    <row r="131" spans="1:6" x14ac:dyDescent="0.25">
      <c r="A131" s="52" t="s">
        <v>60</v>
      </c>
      <c r="B131" s="52" t="s">
        <v>108</v>
      </c>
      <c r="C131" s="52" t="s">
        <v>22</v>
      </c>
      <c r="D131" s="73">
        <f>D132</f>
        <v>500</v>
      </c>
      <c r="E131" s="73">
        <f t="shared" si="41"/>
        <v>220</v>
      </c>
      <c r="F131" s="73">
        <f t="shared" si="41"/>
        <v>720</v>
      </c>
    </row>
    <row r="132" spans="1:6" ht="30" x14ac:dyDescent="0.25">
      <c r="A132" t="s">
        <v>60</v>
      </c>
      <c r="B132" t="s">
        <v>109</v>
      </c>
      <c r="C132" s="66" t="s">
        <v>36</v>
      </c>
      <c r="D132" s="82">
        <v>500</v>
      </c>
      <c r="E132" s="82">
        <v>220</v>
      </c>
      <c r="F132" s="82">
        <f>D132+E132</f>
        <v>720</v>
      </c>
    </row>
    <row r="133" spans="1:6" x14ac:dyDescent="0.25">
      <c r="A133" s="67" t="s">
        <v>66</v>
      </c>
      <c r="B133" s="67" t="s">
        <v>47</v>
      </c>
      <c r="C133" s="67" t="s">
        <v>120</v>
      </c>
      <c r="D133" s="122">
        <f>D134</f>
        <v>100</v>
      </c>
      <c r="E133" s="122">
        <f t="shared" ref="E133:F134" si="42">E134</f>
        <v>0</v>
      </c>
      <c r="F133" s="122">
        <f t="shared" si="42"/>
        <v>100</v>
      </c>
    </row>
    <row r="134" spans="1:6" x14ac:dyDescent="0.25">
      <c r="A134" s="52" t="s">
        <v>60</v>
      </c>
      <c r="B134" s="52" t="s">
        <v>108</v>
      </c>
      <c r="C134" s="52" t="s">
        <v>22</v>
      </c>
      <c r="D134" s="123">
        <f>D135</f>
        <v>100</v>
      </c>
      <c r="E134" s="123">
        <f t="shared" si="42"/>
        <v>0</v>
      </c>
      <c r="F134" s="123">
        <f t="shared" si="42"/>
        <v>100</v>
      </c>
    </row>
    <row r="135" spans="1:6" ht="30" x14ac:dyDescent="0.25">
      <c r="A135" t="s">
        <v>60</v>
      </c>
      <c r="B135" t="s">
        <v>109</v>
      </c>
      <c r="C135" s="66" t="s">
        <v>36</v>
      </c>
      <c r="D135" s="64">
        <v>100</v>
      </c>
      <c r="E135" s="64"/>
      <c r="F135" s="64">
        <f>D135+E135</f>
        <v>100</v>
      </c>
    </row>
    <row r="136" spans="1:6" x14ac:dyDescent="0.25">
      <c r="A136" s="68" t="s">
        <v>66</v>
      </c>
      <c r="B136" s="68" t="s">
        <v>38</v>
      </c>
      <c r="C136" s="68" t="s">
        <v>117</v>
      </c>
      <c r="D136" s="81">
        <f>D137</f>
        <v>5200</v>
      </c>
      <c r="E136" s="81">
        <f>E137</f>
        <v>26189.27</v>
      </c>
      <c r="F136" s="81">
        <f>F137</f>
        <v>31389.27</v>
      </c>
    </row>
    <row r="137" spans="1:6" x14ac:dyDescent="0.25">
      <c r="A137" s="52" t="s">
        <v>60</v>
      </c>
      <c r="B137" s="52" t="s">
        <v>108</v>
      </c>
      <c r="C137" s="52" t="s">
        <v>22</v>
      </c>
      <c r="D137" s="73">
        <f>D138+D139</f>
        <v>5200</v>
      </c>
      <c r="E137" s="73">
        <f>E138+E139</f>
        <v>26189.27</v>
      </c>
      <c r="F137" s="73">
        <f>F138+F139</f>
        <v>31389.27</v>
      </c>
    </row>
    <row r="138" spans="1:6" ht="30" x14ac:dyDescent="0.25">
      <c r="A138" t="s">
        <v>60</v>
      </c>
      <c r="B138" t="s">
        <v>110</v>
      </c>
      <c r="C138" s="66" t="s">
        <v>23</v>
      </c>
      <c r="D138" s="82">
        <v>0</v>
      </c>
      <c r="E138" s="82">
        <v>21000</v>
      </c>
      <c r="F138" s="82">
        <f>D138+E138</f>
        <v>21000</v>
      </c>
    </row>
    <row r="139" spans="1:6" ht="30" x14ac:dyDescent="0.25">
      <c r="A139" t="s">
        <v>60</v>
      </c>
      <c r="B139" t="s">
        <v>109</v>
      </c>
      <c r="C139" s="66" t="s">
        <v>36</v>
      </c>
      <c r="D139" s="82">
        <v>5200</v>
      </c>
      <c r="E139" s="82">
        <v>5189.2700000000004</v>
      </c>
      <c r="F139" s="82">
        <f>D139+E139</f>
        <v>10389.27</v>
      </c>
    </row>
    <row r="140" spans="1:6" x14ac:dyDescent="0.25">
      <c r="A140" s="69" t="s">
        <v>66</v>
      </c>
      <c r="B140" s="69" t="s">
        <v>41</v>
      </c>
      <c r="C140" s="69" t="s">
        <v>115</v>
      </c>
      <c r="D140" s="80">
        <f>D141</f>
        <v>0</v>
      </c>
      <c r="E140" s="80">
        <f t="shared" ref="E140:F141" si="43">E141</f>
        <v>0</v>
      </c>
      <c r="F140" s="80">
        <f t="shared" si="43"/>
        <v>0</v>
      </c>
    </row>
    <row r="141" spans="1:6" ht="30" x14ac:dyDescent="0.25">
      <c r="A141" s="52" t="s">
        <v>60</v>
      </c>
      <c r="B141" s="52" t="s">
        <v>108</v>
      </c>
      <c r="C141" s="90" t="s">
        <v>22</v>
      </c>
      <c r="D141" s="73">
        <f>D142</f>
        <v>0</v>
      </c>
      <c r="E141" s="73">
        <f t="shared" si="43"/>
        <v>0</v>
      </c>
      <c r="F141" s="73">
        <f t="shared" si="43"/>
        <v>0</v>
      </c>
    </row>
    <row r="142" spans="1:6" ht="30" x14ac:dyDescent="0.25">
      <c r="A142" t="s">
        <v>60</v>
      </c>
      <c r="B142" t="s">
        <v>109</v>
      </c>
      <c r="C142" s="66" t="s">
        <v>36</v>
      </c>
      <c r="D142" s="82">
        <v>0</v>
      </c>
      <c r="E142" s="82">
        <v>0</v>
      </c>
      <c r="F142" s="82">
        <f>D142+E142</f>
        <v>0</v>
      </c>
    </row>
    <row r="143" spans="1:6" x14ac:dyDescent="0.25">
      <c r="A143" s="70" t="s">
        <v>66</v>
      </c>
      <c r="B143" s="70" t="s">
        <v>42</v>
      </c>
      <c r="C143" s="70" t="s">
        <v>121</v>
      </c>
      <c r="D143" s="79">
        <f>D144</f>
        <v>200</v>
      </c>
      <c r="E143" s="79">
        <f t="shared" ref="E143:F144" si="44">E144</f>
        <v>0</v>
      </c>
      <c r="F143" s="79">
        <f t="shared" si="44"/>
        <v>200</v>
      </c>
    </row>
    <row r="144" spans="1:6" x14ac:dyDescent="0.25">
      <c r="A144" s="52" t="s">
        <v>60</v>
      </c>
      <c r="B144" s="52" t="s">
        <v>108</v>
      </c>
      <c r="C144" s="52" t="s">
        <v>22</v>
      </c>
      <c r="D144" s="73">
        <f>D145</f>
        <v>200</v>
      </c>
      <c r="E144" s="73">
        <f t="shared" si="44"/>
        <v>0</v>
      </c>
      <c r="F144" s="73">
        <f t="shared" si="44"/>
        <v>200</v>
      </c>
    </row>
    <row r="145" spans="1:6" ht="30" x14ac:dyDescent="0.25">
      <c r="A145" t="s">
        <v>60</v>
      </c>
      <c r="B145" t="s">
        <v>109</v>
      </c>
      <c r="C145" s="66" t="s">
        <v>36</v>
      </c>
      <c r="D145" s="82">
        <v>200</v>
      </c>
      <c r="E145" s="82"/>
      <c r="F145" s="82">
        <f>D145+E145</f>
        <v>200</v>
      </c>
    </row>
    <row r="146" spans="1:6" ht="32.25" customHeight="1" x14ac:dyDescent="0.25">
      <c r="A146" s="71" t="s">
        <v>66</v>
      </c>
      <c r="B146" s="71" t="s">
        <v>50</v>
      </c>
      <c r="C146" s="89" t="s">
        <v>68</v>
      </c>
      <c r="D146" s="84">
        <f>D147</f>
        <v>2000</v>
      </c>
      <c r="E146" s="84">
        <f t="shared" ref="E146:F146" si="45">E147</f>
        <v>31000</v>
      </c>
      <c r="F146" s="84">
        <f t="shared" si="45"/>
        <v>33000</v>
      </c>
    </row>
    <row r="147" spans="1:6" ht="30" x14ac:dyDescent="0.25">
      <c r="A147" s="52" t="s">
        <v>60</v>
      </c>
      <c r="B147" s="52" t="s">
        <v>108</v>
      </c>
      <c r="C147" s="90" t="s">
        <v>22</v>
      </c>
      <c r="D147" s="73">
        <f>D148+D149</f>
        <v>2000</v>
      </c>
      <c r="E147" s="73">
        <f t="shared" ref="E147:F147" si="46">E149+E148</f>
        <v>31000</v>
      </c>
      <c r="F147" s="73">
        <f t="shared" si="46"/>
        <v>33000</v>
      </c>
    </row>
    <row r="148" spans="1:6" s="113" customFormat="1" ht="30" x14ac:dyDescent="0.25">
      <c r="A148" s="52"/>
      <c r="B148" s="114">
        <v>41</v>
      </c>
      <c r="C148" s="90" t="s">
        <v>23</v>
      </c>
      <c r="D148" s="82"/>
      <c r="E148" s="82">
        <v>31000</v>
      </c>
      <c r="F148" s="82">
        <f>D148+E148</f>
        <v>31000</v>
      </c>
    </row>
    <row r="149" spans="1:6" ht="30" x14ac:dyDescent="0.25">
      <c r="A149" t="s">
        <v>60</v>
      </c>
      <c r="B149" t="s">
        <v>109</v>
      </c>
      <c r="C149" s="66" t="s">
        <v>36</v>
      </c>
      <c r="D149" s="82">
        <v>2000</v>
      </c>
      <c r="E149" s="82"/>
      <c r="F149" s="82">
        <f>D149+E149</f>
        <v>2000</v>
      </c>
    </row>
  </sheetData>
  <mergeCells count="12">
    <mergeCell ref="E8:E9"/>
    <mergeCell ref="F8:F9"/>
    <mergeCell ref="A6:F6"/>
    <mergeCell ref="A1:C1"/>
    <mergeCell ref="A2:C2"/>
    <mergeCell ref="A3:C3"/>
    <mergeCell ref="A4:C4"/>
    <mergeCell ref="A5:B5"/>
    <mergeCell ref="A8:A9"/>
    <mergeCell ref="B8:B9"/>
    <mergeCell ref="C8:C9"/>
    <mergeCell ref="D8:D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kl</vt:lpstr>
      <vt:lpstr>POSEBNI DIO RASHODI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info@uciliste-buje.eu</cp:lastModifiedBy>
  <cp:lastPrinted>2023-11-20T12:39:49Z</cp:lastPrinted>
  <dcterms:created xsi:type="dcterms:W3CDTF">2022-08-12T12:51:27Z</dcterms:created>
  <dcterms:modified xsi:type="dcterms:W3CDTF">2025-11-13T13:25:06Z</dcterms:modified>
</cp:coreProperties>
</file>