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fo\OneDrive\Radna površina\Financijski planovi\2023\"/>
    </mc:Choice>
  </mc:AlternateContent>
  <bookViews>
    <workbookView xWindow="0" yWindow="0" windowWidth="25200" windowHeight="11760"/>
  </bookViews>
  <sheets>
    <sheet name="SAŽETAK" sheetId="1" r:id="rId1"/>
    <sheet name=" Račun prihoda i rashoda" sheetId="3" r:id="rId2"/>
    <sheet name="Rashodi prema funkcijskoj kl" sheetId="5" r:id="rId3"/>
    <sheet name="POSEBNI DIO PRIHODI" sheetId="2" r:id="rId4"/>
    <sheet name="POSEBNI DIO RASHODI" sheetId="8" r:id="rId5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G26" i="1"/>
  <c r="F16" i="3" l="1"/>
  <c r="F20" i="3"/>
  <c r="F13" i="3"/>
  <c r="F11" i="3" l="1"/>
  <c r="G9" i="1" s="1"/>
  <c r="F149" i="8"/>
  <c r="E148" i="8"/>
  <c r="F139" i="8" l="1"/>
  <c r="E42" i="8"/>
  <c r="F42" i="3" l="1"/>
  <c r="G44" i="3"/>
  <c r="G8" i="1"/>
  <c r="F57" i="3" l="1"/>
  <c r="F56" i="3" s="1"/>
  <c r="E57" i="3"/>
  <c r="E56" i="3" s="1"/>
  <c r="G59" i="3"/>
  <c r="G60" i="3"/>
  <c r="G58" i="3"/>
  <c r="F66" i="3"/>
  <c r="G66" i="3"/>
  <c r="E66" i="3"/>
  <c r="G57" i="3" l="1"/>
  <c r="G56" i="3" s="1"/>
  <c r="F35" i="2"/>
  <c r="F32" i="2"/>
  <c r="F29" i="2"/>
  <c r="F23" i="2"/>
  <c r="F20" i="2"/>
  <c r="F17" i="2"/>
  <c r="F38" i="2"/>
  <c r="F26" i="2"/>
  <c r="F150" i="8"/>
  <c r="F148" i="8" s="1"/>
  <c r="F146" i="8"/>
  <c r="F143" i="8"/>
  <c r="F140" i="8"/>
  <c r="F136" i="8"/>
  <c r="F135" i="8" s="1"/>
  <c r="E135" i="8"/>
  <c r="F133" i="8"/>
  <c r="F129" i="8"/>
  <c r="F126" i="8"/>
  <c r="F123" i="8"/>
  <c r="F120" i="8"/>
  <c r="F116" i="8"/>
  <c r="F113" i="8"/>
  <c r="F109" i="8"/>
  <c r="F106" i="8"/>
  <c r="F103" i="8"/>
  <c r="F100" i="8"/>
  <c r="F96" i="8"/>
  <c r="F93" i="8"/>
  <c r="F90" i="8"/>
  <c r="F87" i="8"/>
  <c r="F84" i="8"/>
  <c r="F80" i="8"/>
  <c r="F77" i="8"/>
  <c r="F73" i="8"/>
  <c r="F70" i="8"/>
  <c r="F67" i="8"/>
  <c r="F64" i="8"/>
  <c r="F61" i="8"/>
  <c r="F57" i="8"/>
  <c r="F47" i="8"/>
  <c r="F43" i="8"/>
  <c r="F40" i="8"/>
  <c r="F33" i="8"/>
  <c r="F30" i="8"/>
  <c r="F29" i="8"/>
  <c r="F25" i="8"/>
  <c r="F21" i="8"/>
  <c r="F18" i="8"/>
  <c r="G46" i="3"/>
  <c r="G48" i="3"/>
  <c r="G49" i="3"/>
  <c r="G50" i="3"/>
  <c r="G47" i="3"/>
  <c r="G43" i="3"/>
  <c r="G42" i="3" s="1"/>
  <c r="G40" i="3"/>
  <c r="G34" i="3"/>
  <c r="G35" i="3"/>
  <c r="G36" i="3"/>
  <c r="G37" i="3"/>
  <c r="G38" i="3"/>
  <c r="G33" i="3"/>
  <c r="G31" i="3"/>
  <c r="G30" i="3"/>
  <c r="G13" i="3"/>
  <c r="G15" i="3"/>
  <c r="G17" i="3"/>
  <c r="G18" i="3"/>
  <c r="G19" i="3"/>
  <c r="G21" i="3"/>
  <c r="G22" i="3"/>
  <c r="H27" i="1"/>
  <c r="H26" i="1" s="1"/>
  <c r="H10" i="1"/>
  <c r="G45" i="3" l="1"/>
  <c r="G14" i="3"/>
  <c r="G12" i="3" l="1"/>
  <c r="E108" i="8"/>
  <c r="F108" i="8"/>
  <c r="F147" i="8" l="1"/>
  <c r="E147" i="8"/>
  <c r="F145" i="8"/>
  <c r="F144" i="8" s="1"/>
  <c r="E145" i="8"/>
  <c r="E144" i="8" s="1"/>
  <c r="F142" i="8"/>
  <c r="F141" i="8" s="1"/>
  <c r="E142" i="8"/>
  <c r="E141" i="8" s="1"/>
  <c r="F134" i="8"/>
  <c r="E134" i="8"/>
  <c r="F132" i="8"/>
  <c r="F131" i="8" s="1"/>
  <c r="E132" i="8"/>
  <c r="E131" i="8" s="1"/>
  <c r="F128" i="8"/>
  <c r="F127" i="8" s="1"/>
  <c r="E128" i="8"/>
  <c r="E127" i="8" s="1"/>
  <c r="F125" i="8"/>
  <c r="F124" i="8" s="1"/>
  <c r="E125" i="8"/>
  <c r="E124" i="8" s="1"/>
  <c r="F122" i="8"/>
  <c r="F121" i="8" s="1"/>
  <c r="E122" i="8"/>
  <c r="E121" i="8" s="1"/>
  <c r="F119" i="8"/>
  <c r="F118" i="8" s="1"/>
  <c r="E119" i="8"/>
  <c r="E118" i="8" s="1"/>
  <c r="F115" i="8"/>
  <c r="F114" i="8" s="1"/>
  <c r="E115" i="8"/>
  <c r="E114" i="8" s="1"/>
  <c r="F112" i="8"/>
  <c r="F111" i="8" s="1"/>
  <c r="E112" i="8"/>
  <c r="E111" i="8" s="1"/>
  <c r="F107" i="8"/>
  <c r="E107" i="8"/>
  <c r="F105" i="8"/>
  <c r="F104" i="8" s="1"/>
  <c r="E105" i="8"/>
  <c r="E104" i="8" s="1"/>
  <c r="F102" i="8"/>
  <c r="F101" i="8" s="1"/>
  <c r="E102" i="8"/>
  <c r="E101" i="8" s="1"/>
  <c r="F99" i="8"/>
  <c r="F98" i="8" s="1"/>
  <c r="E99" i="8"/>
  <c r="E98" i="8" s="1"/>
  <c r="F95" i="8"/>
  <c r="F94" i="8" s="1"/>
  <c r="E95" i="8"/>
  <c r="E94" i="8" s="1"/>
  <c r="F92" i="8"/>
  <c r="F91" i="8" s="1"/>
  <c r="E92" i="8"/>
  <c r="E91" i="8" s="1"/>
  <c r="F89" i="8"/>
  <c r="F88" i="8" s="1"/>
  <c r="E89" i="8"/>
  <c r="E88" i="8" s="1"/>
  <c r="F86" i="8"/>
  <c r="F85" i="8" s="1"/>
  <c r="E86" i="8"/>
  <c r="E85" i="8" s="1"/>
  <c r="F83" i="8"/>
  <c r="F82" i="8" s="1"/>
  <c r="E83" i="8"/>
  <c r="E82" i="8" s="1"/>
  <c r="F79" i="8"/>
  <c r="F78" i="8" s="1"/>
  <c r="E79" i="8"/>
  <c r="E78" i="8" s="1"/>
  <c r="F76" i="8"/>
  <c r="F75" i="8" s="1"/>
  <c r="E76" i="8"/>
  <c r="E75" i="8" s="1"/>
  <c r="F72" i="8"/>
  <c r="F71" i="8" s="1"/>
  <c r="E72" i="8"/>
  <c r="E71" i="8" s="1"/>
  <c r="F69" i="8"/>
  <c r="F68" i="8" s="1"/>
  <c r="E69" i="8"/>
  <c r="E68" i="8" s="1"/>
  <c r="F66" i="8"/>
  <c r="F65" i="8" s="1"/>
  <c r="E66" i="8"/>
  <c r="E65" i="8" s="1"/>
  <c r="F63" i="8"/>
  <c r="F62" i="8" s="1"/>
  <c r="E63" i="8"/>
  <c r="E62" i="8" s="1"/>
  <c r="F60" i="8"/>
  <c r="F59" i="8" s="1"/>
  <c r="E60" i="8"/>
  <c r="E59" i="8" s="1"/>
  <c r="F56" i="8"/>
  <c r="F55" i="8" s="1"/>
  <c r="F54" i="8" s="1"/>
  <c r="E56" i="8"/>
  <c r="E55" i="8" s="1"/>
  <c r="E54" i="8" s="1"/>
  <c r="F52" i="8"/>
  <c r="F51" i="8" s="1"/>
  <c r="E52" i="8"/>
  <c r="E51" i="8" s="1"/>
  <c r="F49" i="8"/>
  <c r="F48" i="8" s="1"/>
  <c r="E49" i="8"/>
  <c r="E48" i="8" s="1"/>
  <c r="F46" i="8"/>
  <c r="F45" i="8" s="1"/>
  <c r="E46" i="8"/>
  <c r="E45" i="8" s="1"/>
  <c r="E44" i="8" s="1"/>
  <c r="F42" i="8"/>
  <c r="F41" i="8" s="1"/>
  <c r="E41" i="8"/>
  <c r="F39" i="8"/>
  <c r="F38" i="8" s="1"/>
  <c r="E39" i="8"/>
  <c r="E38" i="8" s="1"/>
  <c r="F35" i="8"/>
  <c r="F34" i="8" s="1"/>
  <c r="E35" i="8"/>
  <c r="E34" i="8" s="1"/>
  <c r="F32" i="8"/>
  <c r="F31" i="8" s="1"/>
  <c r="E32" i="8"/>
  <c r="E31" i="8" s="1"/>
  <c r="F28" i="8"/>
  <c r="F27" i="8" s="1"/>
  <c r="E28" i="8"/>
  <c r="E27" i="8" s="1"/>
  <c r="E24" i="8"/>
  <c r="E23" i="8" s="1"/>
  <c r="F20" i="8"/>
  <c r="F19" i="8" s="1"/>
  <c r="E20" i="8"/>
  <c r="E19" i="8" s="1"/>
  <c r="F17" i="8"/>
  <c r="F16" i="8" s="1"/>
  <c r="E17" i="8"/>
  <c r="E16" i="8" s="1"/>
  <c r="F37" i="2"/>
  <c r="F36" i="2" s="1"/>
  <c r="E37" i="2"/>
  <c r="E36" i="2" s="1"/>
  <c r="F34" i="2"/>
  <c r="F33" i="2" s="1"/>
  <c r="E34" i="2"/>
  <c r="E33" i="2" s="1"/>
  <c r="F31" i="2"/>
  <c r="F30" i="2" s="1"/>
  <c r="E31" i="2"/>
  <c r="E30" i="2" s="1"/>
  <c r="F28" i="2"/>
  <c r="F27" i="2" s="1"/>
  <c r="E28" i="2"/>
  <c r="E27" i="2" s="1"/>
  <c r="F25" i="2"/>
  <c r="F24" i="2" s="1"/>
  <c r="E25" i="2"/>
  <c r="E24" i="2" s="1"/>
  <c r="F22" i="2"/>
  <c r="F21" i="2" s="1"/>
  <c r="E22" i="2"/>
  <c r="E21" i="2" s="1"/>
  <c r="F19" i="2"/>
  <c r="F18" i="2" s="1"/>
  <c r="E19" i="2"/>
  <c r="E18" i="2" s="1"/>
  <c r="F16" i="2"/>
  <c r="F15" i="2" s="1"/>
  <c r="E16" i="2"/>
  <c r="E15" i="2" s="1"/>
  <c r="E15" i="8" l="1"/>
  <c r="F15" i="8"/>
  <c r="E22" i="8"/>
  <c r="F117" i="8"/>
  <c r="F24" i="8"/>
  <c r="F23" i="8" s="1"/>
  <c r="F22" i="8" s="1"/>
  <c r="E37" i="8"/>
  <c r="E117" i="8"/>
  <c r="F138" i="8"/>
  <c r="F137" i="8" s="1"/>
  <c r="F130" i="8" s="1"/>
  <c r="F37" i="8"/>
  <c r="F97" i="8"/>
  <c r="F44" i="8"/>
  <c r="F74" i="8"/>
  <c r="E74" i="8"/>
  <c r="E138" i="8"/>
  <c r="E137" i="8" s="1"/>
  <c r="E130" i="8" s="1"/>
  <c r="E14" i="2"/>
  <c r="E13" i="2" s="1"/>
  <c r="F58" i="8"/>
  <c r="E58" i="8"/>
  <c r="F110" i="8"/>
  <c r="E97" i="8"/>
  <c r="E81" i="8"/>
  <c r="E110" i="8"/>
  <c r="F81" i="8"/>
  <c r="F14" i="2"/>
  <c r="F13" i="2" s="1"/>
  <c r="F45" i="3"/>
  <c r="F41" i="3" s="1"/>
  <c r="G13" i="1" s="1"/>
  <c r="G41" i="3"/>
  <c r="F39" i="3"/>
  <c r="G39" i="3"/>
  <c r="F32" i="3"/>
  <c r="G32" i="3"/>
  <c r="F29" i="3"/>
  <c r="G29" i="3"/>
  <c r="F28" i="3" l="1"/>
  <c r="F13" i="8"/>
  <c r="F12" i="8" s="1"/>
  <c r="F11" i="8" s="1"/>
  <c r="F13" i="1"/>
  <c r="H13" i="1" s="1"/>
  <c r="F14" i="8"/>
  <c r="E14" i="8"/>
  <c r="G28" i="3"/>
  <c r="F12" i="1"/>
  <c r="E13" i="8"/>
  <c r="E12" i="8" s="1"/>
  <c r="E11" i="8" s="1"/>
  <c r="B11" i="5"/>
  <c r="B10" i="5" s="1"/>
  <c r="F51" i="3" l="1"/>
  <c r="C12" i="5" s="1"/>
  <c r="G12" i="1"/>
  <c r="G11" i="1" s="1"/>
  <c r="G51" i="3"/>
  <c r="H12" i="1"/>
  <c r="H11" i="1" s="1"/>
  <c r="F11" i="1"/>
  <c r="D12" i="5" l="1"/>
  <c r="D11" i="5" s="1"/>
  <c r="D10" i="5" s="1"/>
  <c r="C11" i="5"/>
  <c r="C10" i="5" s="1"/>
  <c r="G16" i="3"/>
  <c r="G14" i="1"/>
  <c r="F9" i="1" l="1"/>
  <c r="F8" i="1" s="1"/>
  <c r="F14" i="1" s="1"/>
  <c r="H9" i="1" l="1"/>
  <c r="H8" i="1" s="1"/>
  <c r="H14" i="1" s="1"/>
  <c r="G20" i="3"/>
  <c r="G11" i="3"/>
  <c r="G23" i="3" s="1"/>
  <c r="F23" i="3"/>
</calcChain>
</file>

<file path=xl/sharedStrings.xml><?xml version="1.0" encoding="utf-8"?>
<sst xmlns="http://schemas.openxmlformats.org/spreadsheetml/2006/main" count="670" uniqueCount="160">
  <si>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</si>
  <si>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</si>
  <si>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</si>
  <si>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</si>
  <si>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</si>
  <si>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</si>
  <si>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</si>
  <si>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</si>
  <si>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</si>
  <si>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</si>
  <si>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</si>
  <si>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</si>
  <si>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</si>
  <si>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</si>
  <si>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</si>
  <si>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</si>
  <si>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</si>
  <si>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</si>
  <si>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</si>
  <si>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</si>
  <si>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</si>
  <si>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</si>
  <si>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</si>
  <si>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</si>
  <si>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</si>
  <si>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</si>
  <si>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</si>
  <si>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</si>
  <si>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I. OPĆI DIO</t>
  </si>
  <si>
    <t>Materijalni rashodi</t>
  </si>
  <si>
    <t>Vlastiti prihodi</t>
  </si>
  <si>
    <t>A) SAŽETAK RAČUNA PRIHODA I RASHODA</t>
  </si>
  <si>
    <t>B) SAŽETAK RAČUNA FINANCIRANJA</t>
  </si>
  <si>
    <t>UKUPAN DONOS VIŠKA / MANJKA IZ PRETHODNE(IH) GODINE***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</si>
  <si>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</si>
  <si>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Plan za 2023.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</si>
  <si>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</si>
  <si>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</si>
  <si>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</si>
  <si>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C) PRENESENI VIŠAK ILI PRENESENI MANJAK I VIŠEGODIŠNJI PLAN URAVNOTEŽENJA</t>
  </si>
  <si>
    <t>5.2.</t>
  </si>
  <si>
    <t>Pomoći</t>
  </si>
  <si>
    <t>Donacije</t>
  </si>
  <si>
    <t>6.2.</t>
  </si>
  <si>
    <t>6.3.</t>
  </si>
  <si>
    <t>Donacije (direktno)</t>
  </si>
  <si>
    <t>Prihodi od prodaje proizvoda i robe te pruženih usluga i donacije</t>
  </si>
  <si>
    <t>Vlasitit prihodi</t>
  </si>
  <si>
    <t>3.2.</t>
  </si>
  <si>
    <t>4.7.</t>
  </si>
  <si>
    <t>Prihodi posebne namjene</t>
  </si>
  <si>
    <t>1.1.</t>
  </si>
  <si>
    <t>7.1.</t>
  </si>
  <si>
    <t>Prihodi od nefin. Imovine i nadoknade šteta od osig.</t>
  </si>
  <si>
    <t>08 Rekreacija, kultura i religija</t>
  </si>
  <si>
    <t>082 Službe kulture</t>
  </si>
  <si>
    <t>4.7</t>
  </si>
  <si>
    <t>5.2</t>
  </si>
  <si>
    <t>6.3</t>
  </si>
  <si>
    <t>Financijski rashodi</t>
  </si>
  <si>
    <t>7.1</t>
  </si>
  <si>
    <t>PUČKO OTVORENO UČILIŠTE BUJE</t>
  </si>
  <si>
    <t/>
  </si>
  <si>
    <t>TRG J.B. TITA 6</t>
  </si>
  <si>
    <t>52460, BUJE (BUIE)</t>
  </si>
  <si>
    <t>OIB:82919961825</t>
  </si>
  <si>
    <t>POZICIJA</t>
  </si>
  <si>
    <t>BROJ KONTA</t>
  </si>
  <si>
    <t>VRSTA PRIHODA / PRIMITAKA</t>
  </si>
  <si>
    <t>SVEUKUPNO PRIHODI</t>
  </si>
  <si>
    <t>Glava</t>
  </si>
  <si>
    <t>00003</t>
  </si>
  <si>
    <t>PRIHODI - PUČKO OTVORENO UČILIŠTE BUJE</t>
  </si>
  <si>
    <t xml:space="preserve">Izvor </t>
  </si>
  <si>
    <t>OPĆI PRIHODI I PRIMICI</t>
  </si>
  <si>
    <t>6</t>
  </si>
  <si>
    <t>67</t>
  </si>
  <si>
    <t>66</t>
  </si>
  <si>
    <t>Prihodi od prodaje proizvoda i robe te pruženih usluga i prihodi od donacija</t>
  </si>
  <si>
    <t>65</t>
  </si>
  <si>
    <t>Prihodi od upravnih i administrativnih pristojbi, pristojbi po posebnim propisima i naknada</t>
  </si>
  <si>
    <t>63</t>
  </si>
  <si>
    <t>PRIHODI OD NEFIN.IMOVINE I NADOKNADE ŠTETA OD OSIG.</t>
  </si>
  <si>
    <t>9.4.</t>
  </si>
  <si>
    <t>PRENESENI VIŠAK/MANJAK  - POU</t>
  </si>
  <si>
    <t>9</t>
  </si>
  <si>
    <t>Vlastiti izvori</t>
  </si>
  <si>
    <t>92</t>
  </si>
  <si>
    <t>Rezultat poslovanja</t>
  </si>
  <si>
    <t>II POSEBNI DIO</t>
  </si>
  <si>
    <t>VRSTA RASHODA / IZDATAKA</t>
  </si>
  <si>
    <t>SVEUKUPNO RASHODI / IZDACI</t>
  </si>
  <si>
    <t>00104</t>
  </si>
  <si>
    <t>Proračunski korisnik</t>
  </si>
  <si>
    <t>48200</t>
  </si>
  <si>
    <t>PUČKO OTVORENO UČILIŠTE BUJE - UNIVERSITA` POPOLARE APERTA DI BUIE</t>
  </si>
  <si>
    <t>Program</t>
  </si>
  <si>
    <t>1012</t>
  </si>
  <si>
    <t>DJELATNOST PUČKOG OTVORENOG UČILIŠTA BUJE</t>
  </si>
  <si>
    <t>Aktivnost</t>
  </si>
  <si>
    <t>A100063</t>
  </si>
  <si>
    <t>RASHODI ZA ZAPOSLENE</t>
  </si>
  <si>
    <t>3</t>
  </si>
  <si>
    <t>31</t>
  </si>
  <si>
    <t>A100064</t>
  </si>
  <si>
    <t>MATERIJALNI I FINANCIJSKI RASHODI</t>
  </si>
  <si>
    <t>32</t>
  </si>
  <si>
    <t>34</t>
  </si>
  <si>
    <t>A100065</t>
  </si>
  <si>
    <t>PROGRAMI U KNJIŽNICI</t>
  </si>
  <si>
    <t>A100066</t>
  </si>
  <si>
    <t>LIKOVNA DJELATNOST</t>
  </si>
  <si>
    <t>A100067</t>
  </si>
  <si>
    <t>IZLOŽBE</t>
  </si>
  <si>
    <t>A100068</t>
  </si>
  <si>
    <t>GLAZBENO SCENSKA DJELATNOST</t>
  </si>
  <si>
    <t>A100069</t>
  </si>
  <si>
    <t>PRIGODNE MANIFESTACIJE</t>
  </si>
  <si>
    <t>A100070</t>
  </si>
  <si>
    <t>RADIONICE I TEČAJEVI</t>
  </si>
  <si>
    <t>A100071</t>
  </si>
  <si>
    <t>MUZEJ</t>
  </si>
  <si>
    <t>A100072</t>
  </si>
  <si>
    <t>IZDAVAŠTVO</t>
  </si>
  <si>
    <t>A100086</t>
  </si>
  <si>
    <t>VALORIZACIJA I PROMOVIRANJE KAŠTELA ROTA</t>
  </si>
  <si>
    <t>Kapitalni projekt</t>
  </si>
  <si>
    <t>K100002</t>
  </si>
  <si>
    <t>NABAVA NEFINANCIJSKE IMOVINE</t>
  </si>
  <si>
    <t>4</t>
  </si>
  <si>
    <t>42</t>
  </si>
  <si>
    <t>41</t>
  </si>
  <si>
    <t>VLASTITI PRIHODI -</t>
  </si>
  <si>
    <t>DONACIJE - (DIREKTNO)</t>
  </si>
  <si>
    <t xml:space="preserve">PRIHODI POSEBNE NAMJENE </t>
  </si>
  <si>
    <t xml:space="preserve">VLASTITI PRIHODI </t>
  </si>
  <si>
    <t xml:space="preserve">DONACIJE </t>
  </si>
  <si>
    <t>VLASTITI PRIHODI</t>
  </si>
  <si>
    <t xml:space="preserve">POMOĆI </t>
  </si>
  <si>
    <t>POMOĆI</t>
  </si>
  <si>
    <t>DONACIJE  (DIREKTNO)</t>
  </si>
  <si>
    <t>PRIHODI POSEBNE NAMJENE</t>
  </si>
  <si>
    <t>DONACIJE (DIREKTNO)</t>
  </si>
  <si>
    <t>Plan  2023.</t>
  </si>
  <si>
    <t>Povećanje /  smanjenje</t>
  </si>
  <si>
    <t>Novi plan 2023</t>
  </si>
  <si>
    <t>VIŠAK KORIŠTEN ZA POKRIĆE RASHODA</t>
  </si>
  <si>
    <t xml:space="preserve">Naziv </t>
  </si>
  <si>
    <t>MANJAK POKRIVEN TEKUĆIM PRIHODIMA</t>
  </si>
  <si>
    <t>Manjak prihoda poslovanja</t>
  </si>
  <si>
    <t>Vlastiti prihod - višak</t>
  </si>
  <si>
    <t xml:space="preserve">Prihodi za posebne namjene - višak </t>
  </si>
  <si>
    <t>Višak prihoda poslovanja</t>
  </si>
  <si>
    <t>Ukupni rashodi</t>
  </si>
  <si>
    <t>Ukupni prihodi</t>
  </si>
  <si>
    <t xml:space="preserve">Prihodi od upravnih i administrativnih pristojbi,pristojbi poposebnim propisima </t>
  </si>
  <si>
    <t>PLAN 2023</t>
  </si>
  <si>
    <t>II. IZMJENE I DOPUNE FINANCIJSKOG PLANA PUČKOG OTVORENOG UČILIŠTA BUJE
ZA 2023.  GODINU</t>
  </si>
  <si>
    <t xml:space="preserve">II IZMJENE I DOPUNE FINANCIJSKOG PLANA ZA 2023. GODINU </t>
  </si>
  <si>
    <t>Prihodi od pomoći - višak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</si>
</sst>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[Red]#,##0.00"/>
    <numFmt numFmtId="165" formatCode="#,##0.00_ ;\-#,##0.00\ "/>
    <numFmt numFmtId="166" formatCode="#,##0.00_ ;[Red]\-#,##0.00\ 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indexed="9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16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164" fontId="9" fillId="2" borderId="4" xfId="0" applyNumberFormat="1" applyFont="1" applyFill="1" applyBorder="1" applyAlignment="1" applyProtection="1">
      <alignment horizontal="right" wrapText="1"/>
    </xf>
    <xf numFmtId="0" fontId="9" fillId="2" borderId="3" xfId="0" quotePrefix="1" applyFont="1" applyFill="1" applyBorder="1" applyAlignment="1">
      <alignment horizontal="left" vertical="center" wrapText="1"/>
    </xf>
    <xf numFmtId="164" fontId="11" fillId="2" borderId="4" xfId="0" applyNumberFormat="1" applyFont="1" applyFill="1" applyBorder="1" applyAlignment="1" applyProtection="1">
      <alignment horizontal="right" vertical="center" wrapText="1"/>
    </xf>
    <xf numFmtId="49" fontId="9" fillId="2" borderId="3" xfId="0" quotePrefix="1" applyNumberFormat="1" applyFont="1" applyFill="1" applyBorder="1" applyAlignment="1">
      <alignment horizontal="left" vertical="center"/>
    </xf>
    <xf numFmtId="4" fontId="6" fillId="2" borderId="3" xfId="0" applyNumberFormat="1" applyFont="1" applyFill="1" applyBorder="1" applyAlignment="1">
      <alignment horizontal="right"/>
    </xf>
    <xf numFmtId="4" fontId="9" fillId="3" borderId="3" xfId="0" applyNumberFormat="1" applyFont="1" applyFill="1" applyBorder="1" applyAlignment="1" applyProtection="1">
      <alignment vertical="center"/>
    </xf>
    <xf numFmtId="4" fontId="9" fillId="0" borderId="3" xfId="0" applyNumberFormat="1" applyFont="1" applyFill="1" applyBorder="1" applyAlignment="1" applyProtection="1">
      <alignment vertical="center"/>
    </xf>
    <xf numFmtId="4" fontId="6" fillId="0" borderId="3" xfId="0" applyNumberFormat="1" applyFont="1" applyFill="1" applyBorder="1" applyAlignment="1">
      <alignment horizontal="right"/>
    </xf>
    <xf numFmtId="4" fontId="9" fillId="0" borderId="3" xfId="0" applyNumberFormat="1" applyFont="1" applyFill="1" applyBorder="1" applyAlignment="1" applyProtection="1">
      <alignment vertical="center" wrapText="1"/>
    </xf>
    <xf numFmtId="4" fontId="9" fillId="3" borderId="3" xfId="0" applyNumberFormat="1" applyFont="1" applyFill="1" applyBorder="1" applyAlignment="1" applyProtection="1">
      <alignment vertical="center" wrapText="1"/>
    </xf>
    <xf numFmtId="164" fontId="3" fillId="2" borderId="3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 applyProtection="1">
      <alignment horizontal="right" wrapText="1"/>
    </xf>
    <xf numFmtId="4" fontId="0" fillId="0" borderId="0" xfId="0" applyNumberFormat="1"/>
    <xf numFmtId="164" fontId="9" fillId="2" borderId="4" xfId="0" quotePrefix="1" applyNumberFormat="1" applyFont="1" applyFill="1" applyBorder="1" applyAlignment="1">
      <alignment horizontal="right" vertical="center"/>
    </xf>
    <xf numFmtId="49" fontId="11" fillId="2" borderId="3" xfId="0" applyNumberFormat="1" applyFont="1" applyFill="1" applyBorder="1" applyAlignment="1" applyProtection="1">
      <alignment horizontal="left" vertical="center"/>
    </xf>
    <xf numFmtId="164" fontId="11" fillId="2" borderId="4" xfId="0" quotePrefix="1" applyNumberFormat="1" applyFont="1" applyFill="1" applyBorder="1" applyAlignment="1">
      <alignment horizontal="right" vertical="center"/>
    </xf>
    <xf numFmtId="49" fontId="11" fillId="2" borderId="3" xfId="0" applyNumberFormat="1" applyFont="1" applyFill="1" applyBorder="1" applyAlignment="1" applyProtection="1">
      <alignment horizontal="left" vertical="center" wrapText="1"/>
    </xf>
    <xf numFmtId="49" fontId="11" fillId="2" borderId="3" xfId="0" quotePrefix="1" applyNumberFormat="1" applyFont="1" applyFill="1" applyBorder="1" applyAlignment="1">
      <alignment horizontal="left" vertical="center"/>
    </xf>
    <xf numFmtId="4" fontId="6" fillId="4" borderId="1" xfId="0" quotePrefix="1" applyNumberFormat="1" applyFont="1" applyFill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4" fontId="17" fillId="6" borderId="0" xfId="0" applyNumberFormat="1" applyFont="1" applyFill="1"/>
    <xf numFmtId="4" fontId="11" fillId="7" borderId="0" xfId="0" applyNumberFormat="1" applyFont="1" applyFill="1"/>
    <xf numFmtId="4" fontId="6" fillId="0" borderId="0" xfId="0" applyNumberFormat="1" applyFont="1"/>
    <xf numFmtId="4" fontId="11" fillId="0" borderId="0" xfId="0" applyNumberFormat="1" applyFont="1"/>
    <xf numFmtId="4" fontId="6" fillId="8" borderId="0" xfId="0" applyNumberFormat="1" applyFont="1" applyFill="1"/>
    <xf numFmtId="4" fontId="11" fillId="8" borderId="0" xfId="0" applyNumberFormat="1" applyFont="1" applyFill="1"/>
    <xf numFmtId="165" fontId="0" fillId="0" borderId="0" xfId="0" applyNumberFormat="1"/>
    <xf numFmtId="4" fontId="6" fillId="9" borderId="0" xfId="0" applyNumberFormat="1" applyFont="1" applyFill="1"/>
    <xf numFmtId="4" fontId="11" fillId="9" borderId="0" xfId="0" applyNumberFormat="1" applyFont="1" applyFill="1"/>
    <xf numFmtId="0" fontId="0" fillId="0" borderId="0" xfId="0" applyAlignment="1">
      <alignment wrapText="1"/>
    </xf>
    <xf numFmtId="4" fontId="6" fillId="3" borderId="0" xfId="0" applyNumberFormat="1" applyFont="1" applyFill="1"/>
    <xf numFmtId="4" fontId="11" fillId="3" borderId="0" xfId="0" applyNumberFormat="1" applyFont="1" applyFill="1"/>
    <xf numFmtId="0" fontId="9" fillId="0" borderId="0" xfId="0" applyFont="1" applyAlignment="1">
      <alignment wrapText="1"/>
    </xf>
    <xf numFmtId="4" fontId="6" fillId="10" borderId="0" xfId="0" applyNumberFormat="1" applyFont="1" applyFill="1"/>
    <xf numFmtId="4" fontId="11" fillId="10" borderId="0" xfId="0" applyNumberFormat="1" applyFont="1" applyFill="1"/>
    <xf numFmtId="4" fontId="6" fillId="11" borderId="0" xfId="0" applyNumberFormat="1" applyFont="1" applyFill="1"/>
    <xf numFmtId="4" fontId="11" fillId="11" borderId="0" xfId="0" applyNumberFormat="1" applyFont="1" applyFill="1"/>
    <xf numFmtId="4" fontId="6" fillId="12" borderId="0" xfId="0" applyNumberFormat="1" applyFont="1" applyFill="1"/>
    <xf numFmtId="4" fontId="11" fillId="12" borderId="0" xfId="0" applyNumberFormat="1" applyFont="1" applyFill="1"/>
    <xf numFmtId="4" fontId="6" fillId="13" borderId="0" xfId="0" applyNumberFormat="1" applyFont="1" applyFill="1"/>
    <xf numFmtId="4" fontId="11" fillId="13" borderId="0" xfId="0" applyNumberFormat="1" applyFont="1" applyFill="1"/>
    <xf numFmtId="4" fontId="6" fillId="14" borderId="0" xfId="0" applyNumberFormat="1" applyFont="1" applyFill="1"/>
    <xf numFmtId="4" fontId="11" fillId="14" borderId="0" xfId="0" applyNumberFormat="1" applyFont="1" applyFill="1"/>
    <xf numFmtId="0" fontId="11" fillId="0" borderId="0" xfId="0" applyFont="1" applyBorder="1" applyAlignment="1" applyProtection="1">
      <alignment horizontal="center"/>
    </xf>
    <xf numFmtId="165" fontId="0" fillId="5" borderId="0" xfId="0" applyNumberFormat="1" applyFill="1"/>
    <xf numFmtId="165" fontId="11" fillId="0" borderId="0" xfId="0" applyNumberFormat="1" applyFont="1"/>
    <xf numFmtId="4" fontId="6" fillId="15" borderId="0" xfId="0" applyNumberFormat="1" applyFont="1" applyFill="1"/>
    <xf numFmtId="165" fontId="11" fillId="15" borderId="0" xfId="0" applyNumberFormat="1" applyFont="1" applyFill="1"/>
    <xf numFmtId="165" fontId="11" fillId="8" borderId="0" xfId="0" applyNumberFormat="1" applyFont="1" applyFill="1"/>
    <xf numFmtId="165" fontId="11" fillId="9" borderId="0" xfId="0" applyNumberFormat="1" applyFont="1" applyFill="1"/>
    <xf numFmtId="165" fontId="11" fillId="3" borderId="0" xfId="0" applyNumberFormat="1" applyFont="1" applyFill="1"/>
    <xf numFmtId="165" fontId="11" fillId="12" borderId="0" xfId="0" applyNumberFormat="1" applyFont="1" applyFill="1"/>
    <xf numFmtId="165" fontId="11" fillId="11" borderId="0" xfId="0" applyNumberFormat="1" applyFont="1" applyFill="1"/>
    <xf numFmtId="165" fontId="0" fillId="10" borderId="0" xfId="0" applyNumberFormat="1" applyFill="1"/>
    <xf numFmtId="165" fontId="9" fillId="0" borderId="0" xfId="0" applyNumberFormat="1" applyFont="1"/>
    <xf numFmtId="165" fontId="11" fillId="10" borderId="0" xfId="0" applyNumberFormat="1" applyFont="1" applyFill="1"/>
    <xf numFmtId="165" fontId="0" fillId="3" borderId="0" xfId="0" applyNumberFormat="1" applyFill="1"/>
    <xf numFmtId="165" fontId="11" fillId="13" borderId="0" xfId="0" applyNumberFormat="1" applyFont="1" applyFill="1"/>
    <xf numFmtId="165" fontId="6" fillId="0" borderId="3" xfId="0" applyNumberFormat="1" applyFont="1" applyBorder="1" applyAlignment="1">
      <alignment horizontal="right"/>
    </xf>
    <xf numFmtId="4" fontId="9" fillId="0" borderId="0" xfId="0" applyNumberFormat="1" applyFont="1"/>
    <xf numFmtId="165" fontId="0" fillId="0" borderId="0" xfId="0" applyNumberFormat="1" applyFont="1"/>
    <xf numFmtId="4" fontId="6" fillId="0" borderId="0" xfId="0" applyNumberFormat="1" applyFont="1" applyAlignment="1">
      <alignment wrapText="1"/>
    </xf>
    <xf numFmtId="4" fontId="6" fillId="15" borderId="0" xfId="0" applyNumberFormat="1" applyFont="1" applyFill="1" applyAlignment="1">
      <alignment wrapText="1"/>
    </xf>
    <xf numFmtId="4" fontId="6" fillId="13" borderId="0" xfId="0" applyNumberFormat="1" applyFont="1" applyFill="1" applyAlignment="1">
      <alignment wrapText="1"/>
    </xf>
    <xf numFmtId="4" fontId="0" fillId="0" borderId="0" xfId="0" applyNumberFormat="1" applyAlignment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11" fillId="0" borderId="0" xfId="0" applyFont="1" applyBorder="1" applyAlignment="1" applyProtection="1">
      <alignment horizontal="center"/>
    </xf>
    <xf numFmtId="0" fontId="0" fillId="0" borderId="3" xfId="0" applyBorder="1"/>
    <xf numFmtId="4" fontId="0" fillId="0" borderId="3" xfId="0" applyNumberFormat="1" applyBorder="1"/>
    <xf numFmtId="166" fontId="0" fillId="0" borderId="3" xfId="0" applyNumberFormat="1" applyBorder="1"/>
    <xf numFmtId="0" fontId="0" fillId="0" borderId="3" xfId="0" applyBorder="1" applyAlignment="1">
      <alignment wrapText="1"/>
    </xf>
    <xf numFmtId="4" fontId="1" fillId="0" borderId="3" xfId="0" applyNumberFormat="1" applyFont="1" applyBorder="1"/>
    <xf numFmtId="0" fontId="1" fillId="0" borderId="3" xfId="0" applyFont="1" applyBorder="1"/>
    <xf numFmtId="164" fontId="6" fillId="2" borderId="3" xfId="0" applyNumberFormat="1" applyFont="1" applyFill="1" applyBorder="1" applyAlignment="1">
      <alignment horizontal="right"/>
    </xf>
    <xf numFmtId="0" fontId="11" fillId="2" borderId="3" xfId="0" quotePrefix="1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166" fontId="6" fillId="2" borderId="3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right"/>
    </xf>
    <xf numFmtId="165" fontId="11" fillId="2" borderId="4" xfId="0" quotePrefix="1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 wrapText="1"/>
    </xf>
    <xf numFmtId="4" fontId="1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vertical="center" wrapText="1"/>
    </xf>
    <xf numFmtId="0" fontId="0" fillId="0" borderId="0" xfId="0"/>
    <xf numFmtId="0" fontId="0" fillId="0" borderId="0" xfId="0"/>
    <xf numFmtId="49" fontId="0" fillId="0" borderId="0" xfId="0" applyNumberFormat="1" applyAlignment="1">
      <alignment horizontal="left"/>
    </xf>
    <xf numFmtId="164" fontId="6" fillId="2" borderId="3" xfId="0" applyNumberFormat="1" applyFont="1" applyFill="1" applyBorder="1" applyAlignment="1">
      <alignment horizontal="right" wrapText="1"/>
    </xf>
    <xf numFmtId="4" fontId="1" fillId="0" borderId="3" xfId="0" applyNumberFormat="1" applyFont="1" applyBorder="1" applyAlignment="1">
      <alignment wrapText="1"/>
    </xf>
    <xf numFmtId="165" fontId="6" fillId="2" borderId="3" xfId="0" applyNumberFormat="1" applyFont="1" applyFill="1" applyBorder="1" applyAlignment="1">
      <alignment horizontal="right"/>
    </xf>
    <xf numFmtId="165" fontId="3" fillId="2" borderId="3" xfId="0" applyNumberFormat="1" applyFont="1" applyFill="1" applyBorder="1" applyAlignment="1">
      <alignment horizontal="right"/>
    </xf>
    <xf numFmtId="165" fontId="11" fillId="2" borderId="4" xfId="0" applyNumberFormat="1" applyFont="1" applyFill="1" applyBorder="1" applyAlignment="1" applyProtection="1">
      <alignment horizontal="right" vertical="center" wrapText="1"/>
    </xf>
    <xf numFmtId="165" fontId="3" fillId="2" borderId="4" xfId="0" applyNumberFormat="1" applyFont="1" applyFill="1" applyBorder="1" applyAlignment="1">
      <alignment horizontal="right"/>
    </xf>
    <xf numFmtId="0" fontId="14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3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/>
    <xf numFmtId="0" fontId="11" fillId="0" borderId="0" xfId="0" applyFont="1" applyBorder="1" applyAlignment="1" applyProtection="1">
      <alignment horizontal="center"/>
    </xf>
    <xf numFmtId="0" fontId="6" fillId="15" borderId="3" xfId="0" applyNumberFormat="1" applyFont="1" applyFill="1" applyBorder="1" applyAlignment="1" applyProtection="1">
      <alignment horizontal="center" vertical="center" wrapText="1"/>
    </xf>
    <xf numFmtId="0" fontId="0" fillId="15" borderId="3" xfId="0" applyFill="1" applyBorder="1" applyAlignment="1">
      <alignment horizontal="center" vertical="center" wrapText="1"/>
    </xf>
    <xf numFmtId="0" fontId="1" fillId="15" borderId="3" xfId="0" applyFont="1" applyFill="1" applyBorder="1" applyAlignment="1">
      <alignment horizontal="center" wrapText="1"/>
    </xf>
    <xf numFmtId="0" fontId="11" fillId="15" borderId="3" xfId="0" applyFont="1" applyFill="1" applyBorder="1" applyAlignment="1" applyProtection="1">
      <alignment horizontal="center" wrapText="1"/>
    </xf>
    <xf numFmtId="0" fontId="0" fillId="15" borderId="3" xfId="0" applyFill="1" applyBorder="1" applyAlignment="1">
      <alignment wrapText="1"/>
    </xf>
    <xf numFmtId="0" fontId="11" fillId="15" borderId="6" xfId="0" applyFont="1" applyFill="1" applyBorder="1" applyAlignment="1">
      <alignment horizontal="center"/>
    </xf>
    <xf numFmtId="0" fontId="11" fillId="15" borderId="7" xfId="0" applyFont="1" applyFill="1" applyBorder="1" applyAlignment="1">
      <alignment horizontal="center"/>
    </xf>
    <xf numFmtId="0" fontId="6" fillId="15" borderId="6" xfId="0" applyNumberFormat="1" applyFont="1" applyFill="1" applyBorder="1" applyAlignment="1" applyProtection="1">
      <alignment horizontal="center" vertical="center" wrapText="1"/>
    </xf>
    <xf numFmtId="0" fontId="0" fillId="15" borderId="7" xfId="0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abSelected="1" workbookViewId="0">
      <selection activeCell="K27" sqref="K27"/>
    </sheetView>
  </sheetViews>
  <sheetFormatPr defaultRowHeight="15" x14ac:dyDescent="0.25"/>
  <cols>
    <col min="5" max="5" width="15.28515625" customWidth="1"/>
    <col min="6" max="6" width="20.140625" customWidth="1"/>
    <col min="7" max="7" width="21.42578125" customWidth="1"/>
    <col min="8" max="8" width="23.28515625" customWidth="1"/>
  </cols>
  <sheetData>
    <row r="1" spans="1:8" ht="42" customHeight="1" x14ac:dyDescent="0.25">
      <c r="A1" s="139" t="s">
        <v>157</v>
      </c>
      <c r="B1" s="139"/>
      <c r="C1" s="139"/>
      <c r="D1" s="139"/>
      <c r="E1" s="139"/>
      <c r="F1" s="139"/>
      <c r="G1" s="139"/>
      <c r="H1" s="139"/>
    </row>
    <row r="2" spans="1:8" ht="18" customHeight="1" x14ac:dyDescent="0.25">
      <c r="A2" s="5"/>
      <c r="B2" s="5"/>
      <c r="C2" s="5"/>
      <c r="D2" s="5"/>
      <c r="E2" s="5"/>
      <c r="F2" s="5"/>
      <c r="G2" s="5"/>
      <c r="H2" s="5"/>
    </row>
    <row r="3" spans="1:8" ht="15.75" x14ac:dyDescent="0.25">
      <c r="A3" s="139" t="s">
        <v>28</v>
      </c>
      <c r="B3" s="139"/>
      <c r="C3" s="139"/>
      <c r="D3" s="139"/>
      <c r="E3" s="139"/>
      <c r="F3" s="139"/>
      <c r="G3" s="153"/>
      <c r="H3" s="153"/>
    </row>
    <row r="4" spans="1:8" ht="18" x14ac:dyDescent="0.25">
      <c r="A4" s="5"/>
      <c r="B4" s="5"/>
      <c r="C4" s="5"/>
      <c r="D4" s="5"/>
      <c r="E4" s="5"/>
      <c r="F4" s="5"/>
      <c r="G4" s="6"/>
      <c r="H4" s="6"/>
    </row>
    <row r="5" spans="1:8" ht="18" customHeight="1" x14ac:dyDescent="0.25">
      <c r="A5" s="139" t="s">
        <v>31</v>
      </c>
      <c r="B5" s="140"/>
      <c r="C5" s="140"/>
      <c r="D5" s="140"/>
      <c r="E5" s="140"/>
      <c r="F5" s="140"/>
      <c r="G5" s="140"/>
      <c r="H5" s="140"/>
    </row>
    <row r="6" spans="1:8" ht="18" x14ac:dyDescent="0.25">
      <c r="A6" s="1"/>
      <c r="B6" s="2"/>
      <c r="C6" s="2"/>
      <c r="D6" s="2"/>
      <c r="E6" s="7"/>
      <c r="F6" s="8"/>
      <c r="G6" s="8"/>
      <c r="H6" s="34"/>
    </row>
    <row r="7" spans="1:8" ht="25.5" x14ac:dyDescent="0.25">
      <c r="A7" s="28"/>
      <c r="B7" s="29"/>
      <c r="C7" s="29"/>
      <c r="D7" s="30"/>
      <c r="E7" s="31"/>
      <c r="F7" s="4" t="s">
        <v>143</v>
      </c>
      <c r="G7" s="107" t="s">
        <v>144</v>
      </c>
      <c r="H7" s="4" t="s">
        <v>145</v>
      </c>
    </row>
    <row r="8" spans="1:8" x14ac:dyDescent="0.25">
      <c r="A8" s="154" t="s">
        <v>0</v>
      </c>
      <c r="B8" s="150"/>
      <c r="C8" s="150"/>
      <c r="D8" s="150"/>
      <c r="E8" s="155"/>
      <c r="F8" s="46">
        <f t="shared" ref="F8:H8" si="0">F9+F10</f>
        <v>210849.2</v>
      </c>
      <c r="G8" s="46">
        <f t="shared" si="0"/>
        <v>-800</v>
      </c>
      <c r="H8" s="46">
        <f t="shared" si="0"/>
        <v>210049.2</v>
      </c>
    </row>
    <row r="9" spans="1:8" x14ac:dyDescent="0.25">
      <c r="A9" s="147" t="s">
        <v>1</v>
      </c>
      <c r="B9" s="142"/>
      <c r="C9" s="142"/>
      <c r="D9" s="142"/>
      <c r="E9" s="152"/>
      <c r="F9" s="47">
        <f>' Račun prihoda i rashoda'!E11</f>
        <v>210849.2</v>
      </c>
      <c r="G9" s="47">
        <f>' Račun prihoda i rashoda'!F11</f>
        <v>-800</v>
      </c>
      <c r="H9" s="47">
        <f>F9+G9</f>
        <v>210049.2</v>
      </c>
    </row>
    <row r="10" spans="1:8" x14ac:dyDescent="0.25">
      <c r="A10" s="156" t="s">
        <v>2</v>
      </c>
      <c r="B10" s="152"/>
      <c r="C10" s="152"/>
      <c r="D10" s="152"/>
      <c r="E10" s="152"/>
      <c r="F10" s="48"/>
      <c r="G10" s="48"/>
      <c r="H10" s="47">
        <f>F10+G10</f>
        <v>0</v>
      </c>
    </row>
    <row r="11" spans="1:8" x14ac:dyDescent="0.25">
      <c r="A11" s="35" t="s">
        <v>3</v>
      </c>
      <c r="B11" s="36"/>
      <c r="C11" s="36"/>
      <c r="D11" s="36"/>
      <c r="E11" s="36"/>
      <c r="F11" s="46">
        <f t="shared" ref="F11:H11" si="1">F12+F13</f>
        <v>214748.86</v>
      </c>
      <c r="G11" s="46">
        <f t="shared" si="1"/>
        <v>-800</v>
      </c>
      <c r="H11" s="46">
        <f t="shared" si="1"/>
        <v>213948.86</v>
      </c>
    </row>
    <row r="12" spans="1:8" x14ac:dyDescent="0.25">
      <c r="A12" s="141" t="s">
        <v>4</v>
      </c>
      <c r="B12" s="142"/>
      <c r="C12" s="142"/>
      <c r="D12" s="142"/>
      <c r="E12" s="142"/>
      <c r="F12" s="49">
        <f>' Račun prihoda i rashoda'!E28</f>
        <v>169229.69</v>
      </c>
      <c r="G12" s="49">
        <f>' Račun prihoda i rashoda'!F28</f>
        <v>-3650</v>
      </c>
      <c r="H12" s="49">
        <f>' Račun prihoda i rashoda'!G28</f>
        <v>165579.69</v>
      </c>
    </row>
    <row r="13" spans="1:8" x14ac:dyDescent="0.25">
      <c r="A13" s="151" t="s">
        <v>5</v>
      </c>
      <c r="B13" s="152"/>
      <c r="C13" s="152"/>
      <c r="D13" s="152"/>
      <c r="E13" s="152"/>
      <c r="F13" s="47">
        <f>' Račun prihoda i rashoda'!E41</f>
        <v>45519.17</v>
      </c>
      <c r="G13" s="47">
        <f>' Račun prihoda i rashoda'!F41</f>
        <v>2850</v>
      </c>
      <c r="H13" s="49">
        <f>F13+G13</f>
        <v>48369.17</v>
      </c>
    </row>
    <row r="14" spans="1:8" x14ac:dyDescent="0.25">
      <c r="A14" s="149" t="s">
        <v>6</v>
      </c>
      <c r="B14" s="150"/>
      <c r="C14" s="150"/>
      <c r="D14" s="150"/>
      <c r="E14" s="150"/>
      <c r="F14" s="50">
        <f t="shared" ref="F14:H14" si="2">F8-F11</f>
        <v>-3899.6599999999744</v>
      </c>
      <c r="G14" s="50">
        <f t="shared" si="2"/>
        <v>0</v>
      </c>
      <c r="H14" s="50">
        <f t="shared" si="2"/>
        <v>-3899.6599999999744</v>
      </c>
    </row>
    <row r="15" spans="1:8" ht="18" x14ac:dyDescent="0.25">
      <c r="A15" s="5"/>
      <c r="B15" s="9"/>
      <c r="C15" s="9"/>
      <c r="D15" s="9"/>
      <c r="E15" s="9"/>
      <c r="F15" s="3"/>
      <c r="G15" s="3"/>
      <c r="H15" s="3"/>
    </row>
    <row r="16" spans="1:8" ht="18" customHeight="1" x14ac:dyDescent="0.25">
      <c r="A16" s="139" t="s">
        <v>32</v>
      </c>
      <c r="B16" s="140"/>
      <c r="C16" s="140"/>
      <c r="D16" s="140"/>
      <c r="E16" s="140"/>
      <c r="F16" s="140"/>
      <c r="G16" s="140"/>
      <c r="H16" s="140"/>
    </row>
    <row r="17" spans="1:8" ht="18" x14ac:dyDescent="0.25">
      <c r="A17" s="25"/>
      <c r="B17" s="23"/>
      <c r="C17" s="23"/>
      <c r="D17" s="23"/>
      <c r="E17" s="23"/>
      <c r="F17" s="24"/>
      <c r="G17" s="24"/>
      <c r="H17" s="24"/>
    </row>
    <row r="18" spans="1:8" ht="25.5" x14ac:dyDescent="0.25">
      <c r="A18" s="28"/>
      <c r="B18" s="29"/>
      <c r="C18" s="29"/>
      <c r="D18" s="30"/>
      <c r="E18" s="31"/>
      <c r="F18" s="4" t="s">
        <v>143</v>
      </c>
      <c r="G18" s="107" t="s">
        <v>144</v>
      </c>
      <c r="H18" s="107" t="s">
        <v>145</v>
      </c>
    </row>
    <row r="19" spans="1:8" ht="15.75" customHeight="1" x14ac:dyDescent="0.25">
      <c r="A19" s="147" t="s">
        <v>8</v>
      </c>
      <c r="B19" s="148"/>
      <c r="C19" s="148"/>
      <c r="D19" s="148"/>
      <c r="E19" s="148"/>
      <c r="F19" s="33"/>
      <c r="G19" s="33"/>
      <c r="H19" s="33"/>
    </row>
    <row r="20" spans="1:8" x14ac:dyDescent="0.25">
      <c r="A20" s="147" t="s">
        <v>9</v>
      </c>
      <c r="B20" s="142"/>
      <c r="C20" s="142"/>
      <c r="D20" s="142"/>
      <c r="E20" s="142"/>
      <c r="F20" s="33"/>
      <c r="G20" s="33"/>
      <c r="H20" s="33"/>
    </row>
    <row r="21" spans="1:8" x14ac:dyDescent="0.25">
      <c r="A21" s="149" t="s">
        <v>10</v>
      </c>
      <c r="B21" s="150"/>
      <c r="C21" s="150"/>
      <c r="D21" s="150"/>
      <c r="E21" s="150"/>
      <c r="F21" s="32">
        <v>0</v>
      </c>
      <c r="G21" s="32">
        <v>0</v>
      </c>
      <c r="H21" s="32">
        <v>0</v>
      </c>
    </row>
    <row r="22" spans="1:8" ht="18" x14ac:dyDescent="0.25">
      <c r="A22" s="22"/>
      <c r="B22" s="23"/>
      <c r="C22" s="23"/>
      <c r="D22" s="23"/>
      <c r="E22" s="23"/>
      <c r="F22" s="24"/>
      <c r="G22" s="24"/>
      <c r="H22" s="24"/>
    </row>
    <row r="23" spans="1:8" ht="18" customHeight="1" x14ac:dyDescent="0.25">
      <c r="A23" s="139" t="s">
        <v>39</v>
      </c>
      <c r="B23" s="140"/>
      <c r="C23" s="140"/>
      <c r="D23" s="140"/>
      <c r="E23" s="140"/>
      <c r="F23" s="140"/>
      <c r="G23" s="140"/>
      <c r="H23" s="140"/>
    </row>
    <row r="24" spans="1:8" ht="18" x14ac:dyDescent="0.25">
      <c r="A24" s="22"/>
      <c r="B24" s="23"/>
      <c r="C24" s="23"/>
      <c r="D24" s="23"/>
      <c r="E24" s="23"/>
      <c r="F24" s="24"/>
      <c r="G24" s="24"/>
      <c r="H24" s="24"/>
    </row>
    <row r="25" spans="1:8" ht="25.5" x14ac:dyDescent="0.25">
      <c r="A25" s="28"/>
      <c r="B25" s="29"/>
      <c r="C25" s="29"/>
      <c r="D25" s="30"/>
      <c r="E25" s="31"/>
      <c r="F25" s="4" t="s">
        <v>143</v>
      </c>
      <c r="G25" s="107" t="s">
        <v>144</v>
      </c>
      <c r="H25" s="107" t="s">
        <v>145</v>
      </c>
    </row>
    <row r="26" spans="1:8" ht="30.75" customHeight="1" x14ac:dyDescent="0.25">
      <c r="A26" s="143" t="s">
        <v>33</v>
      </c>
      <c r="B26" s="144"/>
      <c r="C26" s="144"/>
      <c r="D26" s="144"/>
      <c r="E26" s="144"/>
      <c r="F26" s="59">
        <f>F27</f>
        <v>3899.66</v>
      </c>
      <c r="G26" s="59">
        <f t="shared" ref="G26:H26" si="3">G27</f>
        <v>0</v>
      </c>
      <c r="H26" s="59">
        <f t="shared" si="3"/>
        <v>3899.66</v>
      </c>
    </row>
    <row r="27" spans="1:8" ht="30" customHeight="1" x14ac:dyDescent="0.25">
      <c r="A27" s="145" t="s">
        <v>7</v>
      </c>
      <c r="B27" s="146"/>
      <c r="C27" s="146"/>
      <c r="D27" s="146"/>
      <c r="E27" s="146"/>
      <c r="F27" s="39">
        <v>3899.66</v>
      </c>
      <c r="G27" s="39">
        <v>0</v>
      </c>
      <c r="H27" s="40">
        <f>F27+G27</f>
        <v>3899.66</v>
      </c>
    </row>
    <row r="30" spans="1:8" x14ac:dyDescent="0.25">
      <c r="A30" s="141" t="s">
        <v>11</v>
      </c>
      <c r="B30" s="142"/>
      <c r="C30" s="142"/>
      <c r="D30" s="142"/>
      <c r="E30" s="142"/>
      <c r="F30" s="100">
        <v>0</v>
      </c>
      <c r="G30" s="100">
        <v>0</v>
      </c>
      <c r="H30" s="100">
        <v>0</v>
      </c>
    </row>
    <row r="31" spans="1:8" ht="11.25" customHeight="1" x14ac:dyDescent="0.25">
      <c r="A31" s="17"/>
      <c r="B31" s="18"/>
      <c r="C31" s="18"/>
      <c r="D31" s="18"/>
      <c r="E31" s="18"/>
      <c r="F31" s="19"/>
      <c r="G31" s="19"/>
      <c r="H31" s="19"/>
    </row>
    <row r="32" spans="1:8" ht="8.25" customHeight="1" x14ac:dyDescent="0.25"/>
    <row r="33" spans="1:8" ht="21" customHeight="1" x14ac:dyDescent="0.25"/>
    <row r="34" spans="1:8" ht="51" customHeight="1" x14ac:dyDescent="0.25">
      <c r="A34" s="137" t="s">
        <v>34</v>
      </c>
      <c r="B34" s="138"/>
      <c r="C34" s="138"/>
      <c r="D34" s="138"/>
      <c r="E34" s="138"/>
      <c r="F34" s="138"/>
      <c r="G34" s="138"/>
      <c r="H34" s="138"/>
    </row>
  </sheetData>
  <mergeCells count="18">
    <mergeCell ref="A12:E12"/>
    <mergeCell ref="A5:H5"/>
    <mergeCell ref="A16:H16"/>
    <mergeCell ref="A1:H1"/>
    <mergeCell ref="A3:H3"/>
    <mergeCell ref="A8:E8"/>
    <mergeCell ref="A9:E9"/>
    <mergeCell ref="A10:E10"/>
    <mergeCell ref="A19:E19"/>
    <mergeCell ref="A20:E20"/>
    <mergeCell ref="A21:E21"/>
    <mergeCell ref="A13:E13"/>
    <mergeCell ref="A14:E14"/>
    <mergeCell ref="A34:H34"/>
    <mergeCell ref="A23:H23"/>
    <mergeCell ref="A30:E30"/>
    <mergeCell ref="A26:E26"/>
    <mergeCell ref="A27:E27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workbookViewId="0">
      <selection activeCell="J55" sqref="J55"/>
    </sheetView>
  </sheetViews>
  <sheetFormatPr defaultRowHeight="15" x14ac:dyDescent="0.25"/>
  <cols>
    <col min="1" max="1" width="7.7109375" customWidth="1"/>
    <col min="2" max="2" width="8.85546875" customWidth="1"/>
    <col min="3" max="3" width="7" bestFit="1" customWidth="1"/>
    <col min="4" max="4" width="34.140625" customWidth="1"/>
    <col min="5" max="5" width="20.140625" customWidth="1"/>
    <col min="6" max="6" width="21.28515625" customWidth="1"/>
    <col min="7" max="7" width="22.28515625" customWidth="1"/>
  </cols>
  <sheetData>
    <row r="1" spans="1:7" ht="42" customHeight="1" x14ac:dyDescent="0.25">
      <c r="A1" s="139" t="s">
        <v>157</v>
      </c>
      <c r="B1" s="139"/>
      <c r="C1" s="139"/>
      <c r="D1" s="139"/>
      <c r="E1" s="139"/>
      <c r="F1" s="139"/>
      <c r="G1" s="139"/>
    </row>
    <row r="2" spans="1:7" ht="18" customHeight="1" x14ac:dyDescent="0.25">
      <c r="A2" s="5"/>
      <c r="B2" s="5"/>
      <c r="C2" s="5"/>
      <c r="D2" s="5"/>
      <c r="E2" s="5"/>
      <c r="F2" s="5"/>
      <c r="G2" s="5"/>
    </row>
    <row r="3" spans="1:7" ht="15.75" x14ac:dyDescent="0.25">
      <c r="A3" s="139" t="s">
        <v>28</v>
      </c>
      <c r="B3" s="139"/>
      <c r="C3" s="139"/>
      <c r="D3" s="139"/>
      <c r="E3" s="139"/>
      <c r="F3" s="153"/>
      <c r="G3" s="153"/>
    </row>
    <row r="4" spans="1:7" ht="11.25" customHeight="1" x14ac:dyDescent="0.25">
      <c r="A4" s="5"/>
      <c r="B4" s="5"/>
      <c r="C4" s="5"/>
      <c r="D4" s="5"/>
      <c r="E4" s="5"/>
      <c r="F4" s="6"/>
      <c r="G4" s="6"/>
    </row>
    <row r="5" spans="1:7" ht="18" customHeight="1" x14ac:dyDescent="0.25">
      <c r="A5" s="139" t="s">
        <v>13</v>
      </c>
      <c r="B5" s="140"/>
      <c r="C5" s="140"/>
      <c r="D5" s="140"/>
      <c r="E5" s="140"/>
      <c r="F5" s="140"/>
      <c r="G5" s="140"/>
    </row>
    <row r="6" spans="1:7" ht="18" x14ac:dyDescent="0.25">
      <c r="A6" s="5"/>
      <c r="B6" s="5"/>
      <c r="C6" s="5"/>
      <c r="D6" s="5"/>
      <c r="E6" s="5"/>
      <c r="F6" s="6"/>
      <c r="G6" s="6"/>
    </row>
    <row r="7" spans="1:7" ht="15.75" x14ac:dyDescent="0.25">
      <c r="A7" s="139" t="s">
        <v>1</v>
      </c>
      <c r="B7" s="158"/>
      <c r="C7" s="158"/>
      <c r="D7" s="158"/>
      <c r="E7" s="158"/>
      <c r="F7" s="158"/>
      <c r="G7" s="158"/>
    </row>
    <row r="8" spans="1:7" s="128" customFormat="1" ht="15.75" x14ac:dyDescent="0.25">
      <c r="A8" s="126"/>
      <c r="B8" s="127"/>
      <c r="C8" s="127"/>
      <c r="D8" s="127"/>
      <c r="E8" s="127"/>
      <c r="F8" s="127"/>
      <c r="G8" s="127"/>
    </row>
    <row r="9" spans="1:7" ht="9.75" customHeight="1" x14ac:dyDescent="0.25">
      <c r="A9" s="5"/>
      <c r="B9" s="5"/>
      <c r="C9" s="5"/>
      <c r="D9" s="5"/>
      <c r="E9" s="5"/>
      <c r="F9" s="6"/>
      <c r="G9" s="6"/>
    </row>
    <row r="10" spans="1:7" ht="25.5" x14ac:dyDescent="0.25">
      <c r="A10" s="21" t="s">
        <v>14</v>
      </c>
      <c r="B10" s="20" t="s">
        <v>15</v>
      </c>
      <c r="C10" s="20" t="s">
        <v>16</v>
      </c>
      <c r="D10" s="20" t="s">
        <v>12</v>
      </c>
      <c r="E10" s="21" t="s">
        <v>143</v>
      </c>
      <c r="F10" s="21" t="s">
        <v>144</v>
      </c>
      <c r="G10" s="21" t="s">
        <v>145</v>
      </c>
    </row>
    <row r="11" spans="1:7" ht="15.75" customHeight="1" x14ac:dyDescent="0.25">
      <c r="A11" s="10">
        <v>6</v>
      </c>
      <c r="B11" s="10"/>
      <c r="C11" s="10"/>
      <c r="D11" s="10" t="s">
        <v>17</v>
      </c>
      <c r="E11" s="45">
        <v>210849.2</v>
      </c>
      <c r="F11" s="45">
        <f>F12+F14+F16+F20</f>
        <v>-800</v>
      </c>
      <c r="G11" s="45">
        <f>E11+F11</f>
        <v>210049.2</v>
      </c>
    </row>
    <row r="12" spans="1:7" ht="25.5" x14ac:dyDescent="0.25">
      <c r="A12" s="10"/>
      <c r="B12" s="15">
        <v>63</v>
      </c>
      <c r="C12" s="15"/>
      <c r="D12" s="15" t="s">
        <v>36</v>
      </c>
      <c r="E12" s="37">
        <v>20497.21</v>
      </c>
      <c r="F12" s="37">
        <v>2850</v>
      </c>
      <c r="G12" s="38">
        <f t="shared" ref="G12:G22" si="0">E12+F12</f>
        <v>23347.21</v>
      </c>
    </row>
    <row r="13" spans="1:7" x14ac:dyDescent="0.25">
      <c r="A13" s="11"/>
      <c r="B13" s="11"/>
      <c r="C13" s="27" t="s">
        <v>40</v>
      </c>
      <c r="D13" s="27" t="s">
        <v>41</v>
      </c>
      <c r="E13" s="116">
        <v>20497.21</v>
      </c>
      <c r="F13" s="133">
        <f>F14</f>
        <v>-650</v>
      </c>
      <c r="G13" s="45">
        <f t="shared" si="0"/>
        <v>19847.21</v>
      </c>
    </row>
    <row r="14" spans="1:7" ht="38.25" x14ac:dyDescent="0.25">
      <c r="A14" s="11"/>
      <c r="B14" s="11">
        <v>65</v>
      </c>
      <c r="C14" s="11"/>
      <c r="D14" s="42" t="s">
        <v>155</v>
      </c>
      <c r="E14" s="37">
        <v>1850</v>
      </c>
      <c r="F14" s="37">
        <v>-650</v>
      </c>
      <c r="G14" s="38">
        <f t="shared" si="0"/>
        <v>1200</v>
      </c>
    </row>
    <row r="15" spans="1:7" x14ac:dyDescent="0.25">
      <c r="A15" s="11"/>
      <c r="B15" s="11"/>
      <c r="C15" s="58" t="s">
        <v>49</v>
      </c>
      <c r="D15" s="117" t="s">
        <v>50</v>
      </c>
      <c r="E15" s="116">
        <v>1850</v>
      </c>
      <c r="F15" s="120"/>
      <c r="G15" s="45">
        <f t="shared" si="0"/>
        <v>1850</v>
      </c>
    </row>
    <row r="16" spans="1:7" ht="25.5" x14ac:dyDescent="0.25">
      <c r="A16" s="11"/>
      <c r="B16" s="11">
        <v>66</v>
      </c>
      <c r="C16" s="12"/>
      <c r="D16" s="42" t="s">
        <v>46</v>
      </c>
      <c r="E16" s="51">
        <v>7500</v>
      </c>
      <c r="F16" s="134">
        <f>F17</f>
        <v>-3000</v>
      </c>
      <c r="G16" s="38">
        <f t="shared" si="0"/>
        <v>4500</v>
      </c>
    </row>
    <row r="17" spans="1:7" x14ac:dyDescent="0.25">
      <c r="A17" s="11"/>
      <c r="B17" s="11"/>
      <c r="C17" s="58" t="s">
        <v>48</v>
      </c>
      <c r="D17" s="117" t="s">
        <v>47</v>
      </c>
      <c r="E17" s="116">
        <v>7300</v>
      </c>
      <c r="F17" s="133">
        <v>-3000</v>
      </c>
      <c r="G17" s="45">
        <f t="shared" si="0"/>
        <v>4300</v>
      </c>
    </row>
    <row r="18" spans="1:7" x14ac:dyDescent="0.25">
      <c r="A18" s="11"/>
      <c r="B18" s="27"/>
      <c r="C18" s="58" t="s">
        <v>43</v>
      </c>
      <c r="D18" s="27" t="s">
        <v>42</v>
      </c>
      <c r="E18" s="116">
        <v>0</v>
      </c>
      <c r="F18" s="116"/>
      <c r="G18" s="45">
        <f t="shared" si="0"/>
        <v>0</v>
      </c>
    </row>
    <row r="19" spans="1:7" x14ac:dyDescent="0.25">
      <c r="A19" s="11"/>
      <c r="B19" s="27"/>
      <c r="C19" s="58" t="s">
        <v>44</v>
      </c>
      <c r="D19" s="27" t="s">
        <v>45</v>
      </c>
      <c r="E19" s="116">
        <v>200</v>
      </c>
      <c r="F19" s="116"/>
      <c r="G19" s="45">
        <f t="shared" si="0"/>
        <v>200</v>
      </c>
    </row>
    <row r="20" spans="1:7" ht="25.5" x14ac:dyDescent="0.25">
      <c r="A20" s="11"/>
      <c r="B20" s="11">
        <v>67</v>
      </c>
      <c r="C20" s="12"/>
      <c r="D20" s="15" t="s">
        <v>37</v>
      </c>
      <c r="E20" s="41">
        <v>181001.99</v>
      </c>
      <c r="F20" s="41">
        <f>F21+F22</f>
        <v>0</v>
      </c>
      <c r="G20" s="38">
        <f t="shared" si="0"/>
        <v>181001.99</v>
      </c>
    </row>
    <row r="21" spans="1:7" x14ac:dyDescent="0.25">
      <c r="A21" s="11"/>
      <c r="B21" s="11"/>
      <c r="C21" s="27" t="s">
        <v>51</v>
      </c>
      <c r="D21" s="27" t="s">
        <v>18</v>
      </c>
      <c r="E21" s="116">
        <v>152501.99</v>
      </c>
      <c r="F21" s="131">
        <v>0</v>
      </c>
      <c r="G21" s="45">
        <f t="shared" si="0"/>
        <v>152501.99</v>
      </c>
    </row>
    <row r="22" spans="1:7" ht="25.5" x14ac:dyDescent="0.25">
      <c r="A22" s="11"/>
      <c r="B22" s="11"/>
      <c r="C22" s="27" t="s">
        <v>52</v>
      </c>
      <c r="D22" s="117" t="s">
        <v>53</v>
      </c>
      <c r="E22" s="116">
        <v>28500</v>
      </c>
      <c r="F22" s="131">
        <v>0</v>
      </c>
      <c r="G22" s="45">
        <f t="shared" si="0"/>
        <v>28500</v>
      </c>
    </row>
    <row r="23" spans="1:7" x14ac:dyDescent="0.25">
      <c r="A23" s="162" t="s">
        <v>154</v>
      </c>
      <c r="B23" s="163"/>
      <c r="C23" s="163"/>
      <c r="D23" s="164"/>
      <c r="E23" s="114">
        <v>210849.2</v>
      </c>
      <c r="F23" s="132">
        <f t="shared" ref="F23:G23" si="1">F11</f>
        <v>-800</v>
      </c>
      <c r="G23" s="114">
        <f t="shared" si="1"/>
        <v>210049.2</v>
      </c>
    </row>
    <row r="24" spans="1:7" s="119" customFormat="1" ht="50.25" customHeight="1" x14ac:dyDescent="0.25">
      <c r="A24" s="125"/>
      <c r="B24" s="125"/>
      <c r="C24" s="125"/>
      <c r="D24" s="125"/>
      <c r="E24" s="124"/>
      <c r="F24" s="124"/>
      <c r="G24" s="124"/>
    </row>
    <row r="25" spans="1:7" ht="15.75" x14ac:dyDescent="0.25">
      <c r="A25" s="139" t="s">
        <v>19</v>
      </c>
      <c r="B25" s="158"/>
      <c r="C25" s="158"/>
      <c r="D25" s="158"/>
      <c r="E25" s="158"/>
      <c r="F25" s="158"/>
      <c r="G25" s="158"/>
    </row>
    <row r="26" spans="1:7" ht="18" x14ac:dyDescent="0.25">
      <c r="A26" s="5"/>
      <c r="B26" s="5"/>
      <c r="C26" s="5"/>
      <c r="D26" s="5"/>
      <c r="E26" s="5"/>
      <c r="F26" s="6"/>
      <c r="G26" s="6"/>
    </row>
    <row r="27" spans="1:7" ht="25.5" x14ac:dyDescent="0.25">
      <c r="A27" s="21" t="s">
        <v>14</v>
      </c>
      <c r="B27" s="20" t="s">
        <v>15</v>
      </c>
      <c r="C27" s="20" t="s">
        <v>16</v>
      </c>
      <c r="D27" s="20" t="s">
        <v>20</v>
      </c>
      <c r="E27" s="21" t="s">
        <v>35</v>
      </c>
      <c r="F27" s="21" t="s">
        <v>144</v>
      </c>
      <c r="G27" s="21" t="s">
        <v>145</v>
      </c>
    </row>
    <row r="28" spans="1:7" ht="15.75" customHeight="1" x14ac:dyDescent="0.25">
      <c r="A28" s="10">
        <v>3</v>
      </c>
      <c r="B28" s="10"/>
      <c r="C28" s="10"/>
      <c r="D28" s="10" t="s">
        <v>21</v>
      </c>
      <c r="E28" s="43">
        <v>169229.69</v>
      </c>
      <c r="F28" s="135">
        <f>F29+F32+F39</f>
        <v>-3650</v>
      </c>
      <c r="G28" s="43">
        <f t="shared" ref="G28" si="2">G29+G32+G39</f>
        <v>165579.69</v>
      </c>
    </row>
    <row r="29" spans="1:7" ht="15.75" customHeight="1" x14ac:dyDescent="0.25">
      <c r="A29" s="10"/>
      <c r="B29" s="10">
        <v>31</v>
      </c>
      <c r="C29" s="10"/>
      <c r="D29" s="10" t="s">
        <v>22</v>
      </c>
      <c r="E29" s="43">
        <v>102320</v>
      </c>
      <c r="F29" s="135">
        <f t="shared" ref="F29:G29" si="3">F30+F31</f>
        <v>-895.96</v>
      </c>
      <c r="G29" s="43">
        <f t="shared" si="3"/>
        <v>101424.04</v>
      </c>
    </row>
    <row r="30" spans="1:7" x14ac:dyDescent="0.25">
      <c r="A30" s="11"/>
      <c r="B30" s="11"/>
      <c r="C30" s="11" t="s">
        <v>51</v>
      </c>
      <c r="D30" s="11" t="s">
        <v>18</v>
      </c>
      <c r="E30" s="51">
        <v>101320</v>
      </c>
      <c r="F30" s="134">
        <v>-895.96</v>
      </c>
      <c r="G30" s="51">
        <f>E30+F30</f>
        <v>100424.04</v>
      </c>
    </row>
    <row r="31" spans="1:7" x14ac:dyDescent="0.25">
      <c r="A31" s="11"/>
      <c r="B31" s="11"/>
      <c r="C31" s="11" t="s">
        <v>48</v>
      </c>
      <c r="D31" s="11" t="s">
        <v>30</v>
      </c>
      <c r="E31" s="51">
        <v>1000</v>
      </c>
      <c r="F31" s="51"/>
      <c r="G31" s="51">
        <f>E31+F31</f>
        <v>1000</v>
      </c>
    </row>
    <row r="32" spans="1:7" x14ac:dyDescent="0.25">
      <c r="A32" s="11"/>
      <c r="B32" s="27">
        <v>32</v>
      </c>
      <c r="C32" s="27"/>
      <c r="D32" s="27" t="s">
        <v>29</v>
      </c>
      <c r="E32" s="56">
        <v>66859.69</v>
      </c>
      <c r="F32" s="122">
        <f t="shared" ref="F32:G32" si="4">F33+F34+F35+F36+F37+F38</f>
        <v>-2754.04</v>
      </c>
      <c r="G32" s="56">
        <f t="shared" si="4"/>
        <v>64105.65</v>
      </c>
    </row>
    <row r="33" spans="1:7" x14ac:dyDescent="0.25">
      <c r="A33" s="11"/>
      <c r="B33" s="11"/>
      <c r="C33" s="44" t="s">
        <v>51</v>
      </c>
      <c r="D33" s="11" t="s">
        <v>18</v>
      </c>
      <c r="E33" s="51">
        <v>44675</v>
      </c>
      <c r="F33" s="134">
        <v>895.96</v>
      </c>
      <c r="G33" s="51">
        <f>E33+F33</f>
        <v>45570.96</v>
      </c>
    </row>
    <row r="34" spans="1:7" x14ac:dyDescent="0.25">
      <c r="A34" s="11"/>
      <c r="B34" s="27"/>
      <c r="C34" s="44" t="s">
        <v>48</v>
      </c>
      <c r="D34" s="11" t="s">
        <v>30</v>
      </c>
      <c r="E34" s="51">
        <v>11822.09</v>
      </c>
      <c r="F34" s="134">
        <v>-3000</v>
      </c>
      <c r="G34" s="51">
        <f t="shared" ref="G34:G38" si="5">E34+F34</f>
        <v>8822.09</v>
      </c>
    </row>
    <row r="35" spans="1:7" x14ac:dyDescent="0.25">
      <c r="A35" s="11"/>
      <c r="B35" s="27"/>
      <c r="C35" s="44" t="s">
        <v>49</v>
      </c>
      <c r="D35" s="42" t="s">
        <v>50</v>
      </c>
      <c r="E35" s="51">
        <v>2700</v>
      </c>
      <c r="F35" s="134">
        <v>-650</v>
      </c>
      <c r="G35" s="51">
        <f t="shared" si="5"/>
        <v>2050</v>
      </c>
    </row>
    <row r="36" spans="1:7" x14ac:dyDescent="0.25">
      <c r="A36" s="11"/>
      <c r="B36" s="27"/>
      <c r="C36" s="44" t="s">
        <v>40</v>
      </c>
      <c r="D36" s="11" t="s">
        <v>41</v>
      </c>
      <c r="E36" s="51">
        <v>7662.6</v>
      </c>
      <c r="F36" s="51"/>
      <c r="G36" s="51">
        <f t="shared" si="5"/>
        <v>7662.6</v>
      </c>
    </row>
    <row r="37" spans="1:7" x14ac:dyDescent="0.25">
      <c r="A37" s="11"/>
      <c r="B37" s="27"/>
      <c r="C37" s="44" t="s">
        <v>43</v>
      </c>
      <c r="D37" s="11" t="s">
        <v>42</v>
      </c>
      <c r="E37" s="51">
        <v>0</v>
      </c>
      <c r="F37" s="51"/>
      <c r="G37" s="51">
        <f t="shared" si="5"/>
        <v>0</v>
      </c>
    </row>
    <row r="38" spans="1:7" x14ac:dyDescent="0.25">
      <c r="A38" s="11"/>
      <c r="B38" s="27"/>
      <c r="C38" s="44" t="s">
        <v>44</v>
      </c>
      <c r="D38" s="11" t="s">
        <v>45</v>
      </c>
      <c r="E38" s="51">
        <v>0</v>
      </c>
      <c r="F38" s="51"/>
      <c r="G38" s="51">
        <f t="shared" si="5"/>
        <v>0</v>
      </c>
    </row>
    <row r="39" spans="1:7" x14ac:dyDescent="0.25">
      <c r="A39" s="11"/>
      <c r="B39" s="27">
        <v>34</v>
      </c>
      <c r="C39" s="44"/>
      <c r="D39" s="27" t="s">
        <v>59</v>
      </c>
      <c r="E39" s="56">
        <v>50</v>
      </c>
      <c r="F39" s="56">
        <f t="shared" ref="F39:G39" si="6">F40</f>
        <v>0</v>
      </c>
      <c r="G39" s="56">
        <f t="shared" si="6"/>
        <v>50</v>
      </c>
    </row>
    <row r="40" spans="1:7" x14ac:dyDescent="0.25">
      <c r="A40" s="11"/>
      <c r="B40" s="27"/>
      <c r="C40" s="44" t="s">
        <v>48</v>
      </c>
      <c r="D40" s="11" t="s">
        <v>30</v>
      </c>
      <c r="E40" s="51">
        <v>50</v>
      </c>
      <c r="F40" s="51"/>
      <c r="G40" s="51">
        <f>E40+F40</f>
        <v>50</v>
      </c>
    </row>
    <row r="41" spans="1:7" ht="25.5" x14ac:dyDescent="0.25">
      <c r="A41" s="13">
        <v>4</v>
      </c>
      <c r="B41" s="14"/>
      <c r="C41" s="55"/>
      <c r="D41" s="26" t="s">
        <v>23</v>
      </c>
      <c r="E41" s="43">
        <v>45519.17</v>
      </c>
      <c r="F41" s="43">
        <f t="shared" ref="F41:G41" si="7">F42+F45</f>
        <v>2850</v>
      </c>
      <c r="G41" s="43">
        <f t="shared" si="7"/>
        <v>48369.17</v>
      </c>
    </row>
    <row r="42" spans="1:7" ht="25.5" x14ac:dyDescent="0.25">
      <c r="A42" s="15"/>
      <c r="B42" s="10">
        <v>41</v>
      </c>
      <c r="C42" s="57"/>
      <c r="D42" s="26" t="s">
        <v>24</v>
      </c>
      <c r="E42" s="43">
        <v>37117.82</v>
      </c>
      <c r="F42" s="135">
        <f t="shared" ref="F42:G42" si="8">F43+F44</f>
        <v>-4239.01</v>
      </c>
      <c r="G42" s="43">
        <f t="shared" si="8"/>
        <v>32878.81</v>
      </c>
    </row>
    <row r="43" spans="1:7" x14ac:dyDescent="0.25">
      <c r="A43" s="15"/>
      <c r="B43" s="15"/>
      <c r="C43" s="44" t="s">
        <v>40</v>
      </c>
      <c r="D43" s="11" t="s">
        <v>41</v>
      </c>
      <c r="E43" s="51">
        <v>10617.82</v>
      </c>
      <c r="F43" s="134">
        <v>0</v>
      </c>
      <c r="G43" s="52">
        <f>E43+F43</f>
        <v>10617.82</v>
      </c>
    </row>
    <row r="44" spans="1:7" s="118" customFormat="1" ht="25.5" x14ac:dyDescent="0.25">
      <c r="A44" s="15"/>
      <c r="B44" s="15"/>
      <c r="C44" s="44" t="s">
        <v>60</v>
      </c>
      <c r="D44" s="42" t="s">
        <v>53</v>
      </c>
      <c r="E44" s="121">
        <v>26500</v>
      </c>
      <c r="F44" s="136">
        <v>-4239.01</v>
      </c>
      <c r="G44" s="52">
        <f>E44+F44</f>
        <v>22260.989999999998</v>
      </c>
    </row>
    <row r="45" spans="1:7" ht="25.5" x14ac:dyDescent="0.25">
      <c r="A45" s="15"/>
      <c r="B45" s="10">
        <v>42</v>
      </c>
      <c r="C45" s="58"/>
      <c r="D45" s="26" t="s">
        <v>38</v>
      </c>
      <c r="E45" s="56">
        <v>8401.35</v>
      </c>
      <c r="F45" s="56">
        <f t="shared" ref="F45:G45" si="9">F47+F48+F49+F50+F46</f>
        <v>7089.01</v>
      </c>
      <c r="G45" s="56">
        <f t="shared" si="9"/>
        <v>15490.359999999999</v>
      </c>
    </row>
    <row r="46" spans="1:7" x14ac:dyDescent="0.25">
      <c r="A46" s="15"/>
      <c r="B46" s="10"/>
      <c r="C46" s="44" t="s">
        <v>48</v>
      </c>
      <c r="D46" s="11" t="s">
        <v>30</v>
      </c>
      <c r="E46" s="54">
        <v>720.38</v>
      </c>
      <c r="F46" s="54"/>
      <c r="G46" s="54">
        <f>E46+F46</f>
        <v>720.38</v>
      </c>
    </row>
    <row r="47" spans="1:7" x14ac:dyDescent="0.25">
      <c r="A47" s="15"/>
      <c r="B47" s="15"/>
      <c r="C47" s="44" t="s">
        <v>56</v>
      </c>
      <c r="D47" s="42" t="s">
        <v>50</v>
      </c>
      <c r="E47" s="51">
        <v>326.51</v>
      </c>
      <c r="F47" s="51"/>
      <c r="G47" s="52">
        <f>E47+F47</f>
        <v>326.51</v>
      </c>
    </row>
    <row r="48" spans="1:7" x14ac:dyDescent="0.25">
      <c r="A48" s="15"/>
      <c r="B48" s="15"/>
      <c r="C48" s="44" t="s">
        <v>57</v>
      </c>
      <c r="D48" s="11" t="s">
        <v>41</v>
      </c>
      <c r="E48" s="51">
        <v>5154.46</v>
      </c>
      <c r="F48" s="51">
        <v>2850</v>
      </c>
      <c r="G48" s="52">
        <f t="shared" ref="G48:G50" si="10">E48+F48</f>
        <v>8004.46</v>
      </c>
    </row>
    <row r="49" spans="1:7" x14ac:dyDescent="0.25">
      <c r="A49" s="15"/>
      <c r="B49" s="15"/>
      <c r="C49" s="44" t="s">
        <v>58</v>
      </c>
      <c r="D49" s="11" t="s">
        <v>45</v>
      </c>
      <c r="E49" s="51">
        <v>200</v>
      </c>
      <c r="F49" s="51"/>
      <c r="G49" s="52">
        <f t="shared" si="10"/>
        <v>200</v>
      </c>
    </row>
    <row r="50" spans="1:7" ht="25.5" x14ac:dyDescent="0.25">
      <c r="A50" s="15"/>
      <c r="B50" s="15"/>
      <c r="C50" s="44" t="s">
        <v>60</v>
      </c>
      <c r="D50" s="42" t="s">
        <v>53</v>
      </c>
      <c r="E50" s="51">
        <v>2000</v>
      </c>
      <c r="F50" s="51">
        <v>4239.01</v>
      </c>
      <c r="G50" s="52">
        <f t="shared" si="10"/>
        <v>6239.01</v>
      </c>
    </row>
    <row r="51" spans="1:7" ht="15" customHeight="1" x14ac:dyDescent="0.25">
      <c r="A51" s="159" t="s">
        <v>153</v>
      </c>
      <c r="B51" s="160"/>
      <c r="C51" s="160"/>
      <c r="D51" s="161"/>
      <c r="E51" s="114">
        <v>214748.86</v>
      </c>
      <c r="F51" s="114">
        <f t="shared" ref="F51:G51" si="11">F41+F28</f>
        <v>-800</v>
      </c>
      <c r="G51" s="114">
        <f t="shared" si="11"/>
        <v>213948.86</v>
      </c>
    </row>
    <row r="52" spans="1:7" s="119" customFormat="1" ht="15" customHeight="1" x14ac:dyDescent="0.25">
      <c r="A52" s="123"/>
      <c r="B52" s="123"/>
      <c r="C52" s="123"/>
      <c r="D52" s="123"/>
      <c r="E52" s="124"/>
      <c r="F52" s="124"/>
      <c r="G52" s="124"/>
    </row>
    <row r="53" spans="1:7" x14ac:dyDescent="0.25">
      <c r="A53" s="157" t="s">
        <v>146</v>
      </c>
      <c r="B53" s="157"/>
      <c r="C53" s="157"/>
      <c r="D53" s="157"/>
      <c r="E53" s="157"/>
      <c r="F53" s="157"/>
      <c r="G53" s="157"/>
    </row>
    <row r="54" spans="1:7" x14ac:dyDescent="0.25">
      <c r="E54" s="53"/>
      <c r="F54" s="53"/>
      <c r="G54" s="53"/>
    </row>
    <row r="55" spans="1:7" ht="25.5" x14ac:dyDescent="0.25">
      <c r="A55" s="21" t="s">
        <v>14</v>
      </c>
      <c r="B55" s="20" t="s">
        <v>15</v>
      </c>
      <c r="C55" s="20" t="s">
        <v>16</v>
      </c>
      <c r="D55" s="20" t="s">
        <v>147</v>
      </c>
      <c r="E55" s="21" t="s">
        <v>35</v>
      </c>
      <c r="F55" s="21" t="s">
        <v>144</v>
      </c>
      <c r="G55" s="21" t="s">
        <v>145</v>
      </c>
    </row>
    <row r="56" spans="1:7" x14ac:dyDescent="0.25">
      <c r="A56" s="115">
        <v>9</v>
      </c>
      <c r="B56" s="115"/>
      <c r="C56" s="115"/>
      <c r="D56" s="115" t="s">
        <v>86</v>
      </c>
      <c r="E56" s="114">
        <f>E57</f>
        <v>10406.650000000001</v>
      </c>
      <c r="F56" s="114">
        <f t="shared" ref="F56" si="12">F57</f>
        <v>0</v>
      </c>
      <c r="G56" s="114">
        <f t="shared" ref="G56" si="13">G57</f>
        <v>10406.650000000001</v>
      </c>
    </row>
    <row r="57" spans="1:7" x14ac:dyDescent="0.25">
      <c r="A57" s="110"/>
      <c r="B57" s="115">
        <v>92</v>
      </c>
      <c r="C57" s="115"/>
      <c r="D57" s="115" t="s">
        <v>152</v>
      </c>
      <c r="E57" s="114">
        <f>E58+E59+E60</f>
        <v>10406.650000000001</v>
      </c>
      <c r="F57" s="114">
        <f t="shared" ref="F57:G57" si="14">F58+F59+F60</f>
        <v>0</v>
      </c>
      <c r="G57" s="114">
        <f t="shared" si="14"/>
        <v>10406.650000000001</v>
      </c>
    </row>
    <row r="58" spans="1:7" x14ac:dyDescent="0.25">
      <c r="A58" s="110"/>
      <c r="B58" s="110"/>
      <c r="C58" s="110" t="s">
        <v>48</v>
      </c>
      <c r="D58" s="110" t="s">
        <v>150</v>
      </c>
      <c r="E58" s="111">
        <v>6292.47</v>
      </c>
      <c r="F58" s="111"/>
      <c r="G58" s="111">
        <f>E58+F58</f>
        <v>6292.47</v>
      </c>
    </row>
    <row r="59" spans="1:7" x14ac:dyDescent="0.25">
      <c r="A59" s="110"/>
      <c r="B59" s="110"/>
      <c r="C59" s="110" t="s">
        <v>49</v>
      </c>
      <c r="D59" s="113" t="s">
        <v>151</v>
      </c>
      <c r="E59" s="112">
        <v>1176.51</v>
      </c>
      <c r="F59" s="112"/>
      <c r="G59" s="111">
        <f t="shared" ref="G59:G60" si="15">E59+F59</f>
        <v>1176.51</v>
      </c>
    </row>
    <row r="60" spans="1:7" x14ac:dyDescent="0.25">
      <c r="A60" s="110"/>
      <c r="B60" s="110"/>
      <c r="C60" s="110" t="s">
        <v>40</v>
      </c>
      <c r="D60" s="110" t="s">
        <v>159</v>
      </c>
      <c r="E60" s="112">
        <v>2937.67</v>
      </c>
      <c r="F60" s="112"/>
      <c r="G60" s="111">
        <f t="shared" si="15"/>
        <v>2937.67</v>
      </c>
    </row>
    <row r="61" spans="1:7" x14ac:dyDescent="0.25">
      <c r="A61" s="110"/>
      <c r="B61" s="110"/>
      <c r="C61" s="110"/>
      <c r="D61" s="110"/>
      <c r="E61" s="112"/>
      <c r="F61" s="112"/>
      <c r="G61" s="112"/>
    </row>
    <row r="63" spans="1:7" x14ac:dyDescent="0.25">
      <c r="A63" s="157" t="s">
        <v>148</v>
      </c>
      <c r="B63" s="157"/>
      <c r="C63" s="157"/>
      <c r="D63" s="157"/>
      <c r="E63" s="157"/>
      <c r="F63" s="157"/>
      <c r="G63" s="157"/>
    </row>
    <row r="65" spans="1:7" ht="25.5" x14ac:dyDescent="0.25">
      <c r="A65" s="21" t="s">
        <v>14</v>
      </c>
      <c r="B65" s="20" t="s">
        <v>15</v>
      </c>
      <c r="C65" s="20" t="s">
        <v>16</v>
      </c>
      <c r="D65" s="20" t="s">
        <v>147</v>
      </c>
      <c r="E65" s="21" t="s">
        <v>35</v>
      </c>
      <c r="F65" s="21" t="s">
        <v>144</v>
      </c>
      <c r="G65" s="21" t="s">
        <v>145</v>
      </c>
    </row>
    <row r="66" spans="1:7" x14ac:dyDescent="0.25">
      <c r="A66" s="115">
        <v>9</v>
      </c>
      <c r="B66" s="115"/>
      <c r="C66" s="115"/>
      <c r="D66" s="115" t="s">
        <v>86</v>
      </c>
      <c r="E66" s="114">
        <f>E67</f>
        <v>6506.99</v>
      </c>
      <c r="F66" s="114">
        <f t="shared" ref="F66:G66" si="16">F67</f>
        <v>0</v>
      </c>
      <c r="G66" s="114">
        <f t="shared" si="16"/>
        <v>6506.99</v>
      </c>
    </row>
    <row r="67" spans="1:7" x14ac:dyDescent="0.25">
      <c r="A67" s="110"/>
      <c r="B67" s="110">
        <v>92</v>
      </c>
      <c r="C67" s="110"/>
      <c r="D67" s="110" t="s">
        <v>149</v>
      </c>
      <c r="E67" s="111">
        <v>6506.99</v>
      </c>
      <c r="F67" s="111"/>
      <c r="G67" s="111">
        <v>6506.99</v>
      </c>
    </row>
    <row r="68" spans="1:7" x14ac:dyDescent="0.25">
      <c r="A68" s="110"/>
      <c r="B68" s="110"/>
      <c r="C68" s="110" t="s">
        <v>51</v>
      </c>
      <c r="D68" s="110" t="s">
        <v>18</v>
      </c>
      <c r="E68" s="111">
        <v>6506.99</v>
      </c>
      <c r="F68" s="111"/>
      <c r="G68" s="111">
        <v>6506.99</v>
      </c>
    </row>
  </sheetData>
  <mergeCells count="9">
    <mergeCell ref="A1:G1"/>
    <mergeCell ref="A53:G53"/>
    <mergeCell ref="A63:G63"/>
    <mergeCell ref="A7:G7"/>
    <mergeCell ref="A25:G25"/>
    <mergeCell ref="A3:G3"/>
    <mergeCell ref="A5:G5"/>
    <mergeCell ref="A51:D51"/>
    <mergeCell ref="A23:D2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2"/>
  <sheetViews>
    <sheetView workbookViewId="0">
      <selection activeCell="C18" sqref="C18"/>
    </sheetView>
  </sheetViews>
  <sheetFormatPr defaultRowHeight="15" x14ac:dyDescent="0.25"/>
  <cols>
    <col min="1" max="1" width="37.7109375" customWidth="1"/>
    <col min="2" max="2" width="21.140625" customWidth="1"/>
    <col min="3" max="3" width="27.7109375" customWidth="1"/>
    <col min="4" max="4" width="28.5703125" customWidth="1"/>
  </cols>
  <sheetData>
    <row r="1" spans="1:4" ht="42" customHeight="1" x14ac:dyDescent="0.25">
      <c r="A1" s="139" t="s">
        <v>157</v>
      </c>
      <c r="B1" s="139"/>
      <c r="C1" s="139"/>
      <c r="D1" s="139"/>
    </row>
    <row r="2" spans="1:4" ht="18" customHeight="1" x14ac:dyDescent="0.25">
      <c r="A2" s="5"/>
      <c r="B2" s="5"/>
      <c r="C2" s="5"/>
      <c r="D2" s="5"/>
    </row>
    <row r="3" spans="1:4" ht="15.75" x14ac:dyDescent="0.25">
      <c r="A3" s="139" t="s">
        <v>28</v>
      </c>
      <c r="B3" s="139"/>
      <c r="C3" s="153"/>
      <c r="D3" s="153"/>
    </row>
    <row r="4" spans="1:4" ht="18" x14ac:dyDescent="0.25">
      <c r="A4" s="5"/>
      <c r="B4" s="5"/>
      <c r="C4" s="6"/>
      <c r="D4" s="6"/>
    </row>
    <row r="5" spans="1:4" ht="18" customHeight="1" x14ac:dyDescent="0.25">
      <c r="A5" s="139" t="s">
        <v>13</v>
      </c>
      <c r="B5" s="140"/>
      <c r="C5" s="140"/>
      <c r="D5" s="140"/>
    </row>
    <row r="6" spans="1:4" ht="18" x14ac:dyDescent="0.25">
      <c r="A6" s="5"/>
      <c r="B6" s="5"/>
      <c r="C6" s="6"/>
      <c r="D6" s="6"/>
    </row>
    <row r="7" spans="1:4" ht="15.75" x14ac:dyDescent="0.25">
      <c r="A7" s="139" t="s">
        <v>25</v>
      </c>
      <c r="B7" s="158"/>
      <c r="C7" s="158"/>
      <c r="D7" s="158"/>
    </row>
    <row r="8" spans="1:4" ht="18" x14ac:dyDescent="0.25">
      <c r="A8" s="5"/>
      <c r="B8" s="5"/>
      <c r="C8" s="6"/>
      <c r="D8" s="6"/>
    </row>
    <row r="9" spans="1:4" x14ac:dyDescent="0.25">
      <c r="A9" s="21" t="s">
        <v>26</v>
      </c>
      <c r="B9" s="21" t="s">
        <v>143</v>
      </c>
      <c r="C9" s="107" t="s">
        <v>144</v>
      </c>
      <c r="D9" s="107" t="s">
        <v>145</v>
      </c>
    </row>
    <row r="10" spans="1:4" ht="15.75" customHeight="1" x14ac:dyDescent="0.25">
      <c r="A10" s="10" t="s">
        <v>27</v>
      </c>
      <c r="B10" s="43">
        <f t="shared" ref="B10:D10" si="0">B11</f>
        <v>214748.86</v>
      </c>
      <c r="C10" s="135">
        <f t="shared" si="0"/>
        <v>-800</v>
      </c>
      <c r="D10" s="43">
        <f t="shared" si="0"/>
        <v>213948.86</v>
      </c>
    </row>
    <row r="11" spans="1:4" ht="15.75" customHeight="1" x14ac:dyDescent="0.25">
      <c r="A11" s="10" t="s">
        <v>54</v>
      </c>
      <c r="B11" s="43">
        <f t="shared" ref="B11:D11" si="1">B12</f>
        <v>214748.86</v>
      </c>
      <c r="C11" s="135">
        <f t="shared" si="1"/>
        <v>-800</v>
      </c>
      <c r="D11" s="43">
        <f t="shared" si="1"/>
        <v>213948.86</v>
      </c>
    </row>
    <row r="12" spans="1:4" x14ac:dyDescent="0.25">
      <c r="A12" s="16" t="s">
        <v>55</v>
      </c>
      <c r="B12" s="51">
        <v>214748.86</v>
      </c>
      <c r="C12" s="134">
        <f>' Račun prihoda i rashoda'!F51</f>
        <v>-800</v>
      </c>
      <c r="D12" s="51">
        <f>B12+C12</f>
        <v>213948.86</v>
      </c>
    </row>
  </sheetData>
  <mergeCells count="4">
    <mergeCell ref="A1:D1"/>
    <mergeCell ref="A3:D3"/>
    <mergeCell ref="A5:D5"/>
    <mergeCell ref="A7:D7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workbookViewId="0">
      <selection activeCell="D35" sqref="D35"/>
    </sheetView>
  </sheetViews>
  <sheetFormatPr defaultRowHeight="15" x14ac:dyDescent="0.25"/>
  <cols>
    <col min="2" max="2" width="13.28515625" customWidth="1"/>
    <col min="3" max="3" width="62.5703125" customWidth="1"/>
    <col min="4" max="4" width="17.5703125" customWidth="1"/>
    <col min="5" max="5" width="15.85546875" customWidth="1"/>
    <col min="6" max="6" width="18.28515625" customWidth="1"/>
  </cols>
  <sheetData>
    <row r="1" spans="1:6" x14ac:dyDescent="0.25">
      <c r="A1" s="165" t="s">
        <v>61</v>
      </c>
      <c r="B1" s="165"/>
      <c r="C1" s="165"/>
    </row>
    <row r="2" spans="1:6" x14ac:dyDescent="0.25">
      <c r="A2" s="165" t="s">
        <v>62</v>
      </c>
      <c r="B2" s="165"/>
      <c r="C2" s="165"/>
    </row>
    <row r="3" spans="1:6" x14ac:dyDescent="0.25">
      <c r="A3" s="165" t="s">
        <v>63</v>
      </c>
      <c r="B3" s="165"/>
      <c r="C3" s="165"/>
    </row>
    <row r="4" spans="1:6" x14ac:dyDescent="0.25">
      <c r="A4" s="165" t="s">
        <v>64</v>
      </c>
      <c r="B4" s="165"/>
      <c r="C4" s="165"/>
    </row>
    <row r="5" spans="1:6" x14ac:dyDescent="0.25">
      <c r="A5" s="165" t="s">
        <v>65</v>
      </c>
      <c r="B5" s="165"/>
    </row>
    <row r="6" spans="1:6" x14ac:dyDescent="0.25">
      <c r="A6" s="166" t="s">
        <v>158</v>
      </c>
      <c r="B6" s="166"/>
      <c r="C6" s="166"/>
      <c r="D6" s="166"/>
      <c r="E6" s="166"/>
      <c r="F6" s="166"/>
    </row>
    <row r="7" spans="1:6" x14ac:dyDescent="0.25">
      <c r="A7" s="85"/>
      <c r="B7" s="85"/>
      <c r="C7" s="85"/>
      <c r="D7" s="85"/>
      <c r="E7" s="85"/>
      <c r="F7" s="85"/>
    </row>
    <row r="8" spans="1:6" x14ac:dyDescent="0.25">
      <c r="A8" s="166" t="s">
        <v>89</v>
      </c>
      <c r="B8" s="166"/>
      <c r="C8" s="166"/>
      <c r="D8" s="166"/>
      <c r="E8" s="166"/>
      <c r="F8" s="166"/>
    </row>
    <row r="9" spans="1:6" x14ac:dyDescent="0.25">
      <c r="A9" s="85"/>
      <c r="B9" s="85"/>
      <c r="C9" s="85"/>
      <c r="D9" s="85"/>
      <c r="E9" s="85"/>
      <c r="F9" s="85"/>
    </row>
    <row r="10" spans="1:6" x14ac:dyDescent="0.25">
      <c r="A10" s="169" t="s">
        <v>66</v>
      </c>
      <c r="B10" s="170" t="s">
        <v>67</v>
      </c>
      <c r="C10" s="169" t="s">
        <v>90</v>
      </c>
      <c r="D10" s="172" t="s">
        <v>156</v>
      </c>
      <c r="E10" s="167" t="s">
        <v>144</v>
      </c>
      <c r="F10" s="167" t="s">
        <v>145</v>
      </c>
    </row>
    <row r="11" spans="1:6" x14ac:dyDescent="0.25">
      <c r="A11" s="169"/>
      <c r="B11" s="171"/>
      <c r="C11" s="169"/>
      <c r="D11" s="173"/>
      <c r="E11" s="168"/>
      <c r="F11" s="168"/>
    </row>
    <row r="12" spans="1:6" x14ac:dyDescent="0.25">
      <c r="A12" s="60" t="s">
        <v>66</v>
      </c>
      <c r="B12" s="60" t="s">
        <v>67</v>
      </c>
      <c r="C12" s="60" t="s">
        <v>68</v>
      </c>
      <c r="D12" s="61"/>
      <c r="E12" s="61"/>
      <c r="F12" s="61"/>
    </row>
    <row r="13" spans="1:6" x14ac:dyDescent="0.25">
      <c r="A13" s="62" t="s">
        <v>62</v>
      </c>
      <c r="B13" s="62" t="s">
        <v>62</v>
      </c>
      <c r="C13" s="62" t="s">
        <v>69</v>
      </c>
      <c r="D13" s="63">
        <v>214748.86</v>
      </c>
      <c r="E13" s="63">
        <f t="shared" ref="E13:F13" si="0">E14</f>
        <v>-800</v>
      </c>
      <c r="F13" s="63">
        <f t="shared" si="0"/>
        <v>213948.86</v>
      </c>
    </row>
    <row r="14" spans="1:6" x14ac:dyDescent="0.25">
      <c r="A14" s="64" t="s">
        <v>70</v>
      </c>
      <c r="B14" s="64" t="s">
        <v>71</v>
      </c>
      <c r="C14" s="64" t="s">
        <v>72</v>
      </c>
      <c r="D14" s="65">
        <v>214748.86</v>
      </c>
      <c r="E14" s="65">
        <f>E15+E21+E24+E27+E30+E33+E36+E18</f>
        <v>-800</v>
      </c>
      <c r="F14" s="65">
        <f>F15+F21+F24+F27+F30+F33+F36+F18</f>
        <v>213948.86</v>
      </c>
    </row>
    <row r="15" spans="1:6" x14ac:dyDescent="0.25">
      <c r="A15" s="66" t="s">
        <v>73</v>
      </c>
      <c r="B15" s="66" t="s">
        <v>51</v>
      </c>
      <c r="C15" s="66" t="s">
        <v>74</v>
      </c>
      <c r="D15" s="67">
        <v>152501.99</v>
      </c>
      <c r="E15" s="67">
        <f t="shared" ref="E15:F16" si="1">E16</f>
        <v>0</v>
      </c>
      <c r="F15" s="67">
        <f t="shared" si="1"/>
        <v>152501.99</v>
      </c>
    </row>
    <row r="16" spans="1:6" x14ac:dyDescent="0.25">
      <c r="A16" s="53" t="s">
        <v>62</v>
      </c>
      <c r="B16" s="53" t="s">
        <v>75</v>
      </c>
      <c r="C16" s="53" t="s">
        <v>17</v>
      </c>
      <c r="D16" s="65">
        <v>152501.99</v>
      </c>
      <c r="E16" s="65">
        <f t="shared" si="1"/>
        <v>0</v>
      </c>
      <c r="F16" s="65">
        <f t="shared" si="1"/>
        <v>152501.99</v>
      </c>
    </row>
    <row r="17" spans="1:6" ht="30" x14ac:dyDescent="0.25">
      <c r="A17" t="s">
        <v>62</v>
      </c>
      <c r="B17" t="s">
        <v>76</v>
      </c>
      <c r="C17" s="71" t="s">
        <v>37</v>
      </c>
      <c r="D17" s="101">
        <v>152501.99</v>
      </c>
      <c r="E17" s="101"/>
      <c r="F17" s="101">
        <f>D17+E17</f>
        <v>152501.99</v>
      </c>
    </row>
    <row r="18" spans="1:6" x14ac:dyDescent="0.25">
      <c r="A18" s="69" t="s">
        <v>73</v>
      </c>
      <c r="B18" s="69" t="s">
        <v>48</v>
      </c>
      <c r="C18" s="69" t="s">
        <v>137</v>
      </c>
      <c r="D18" s="70">
        <v>7300</v>
      </c>
      <c r="E18" s="70">
        <f t="shared" ref="E18:F19" si="2">E19</f>
        <v>-3000</v>
      </c>
      <c r="F18" s="70">
        <f t="shared" si="2"/>
        <v>4300</v>
      </c>
    </row>
    <row r="19" spans="1:6" x14ac:dyDescent="0.25">
      <c r="A19" s="53" t="s">
        <v>62</v>
      </c>
      <c r="B19" s="53" t="s">
        <v>75</v>
      </c>
      <c r="C19" s="53" t="s">
        <v>17</v>
      </c>
      <c r="D19" s="65">
        <v>7300</v>
      </c>
      <c r="E19" s="65">
        <f t="shared" si="2"/>
        <v>-3000</v>
      </c>
      <c r="F19" s="65">
        <f t="shared" si="2"/>
        <v>4300</v>
      </c>
    </row>
    <row r="20" spans="1:6" ht="31.5" customHeight="1" x14ac:dyDescent="0.25">
      <c r="A20" t="s">
        <v>62</v>
      </c>
      <c r="B20" t="s">
        <v>77</v>
      </c>
      <c r="C20" s="71" t="s">
        <v>78</v>
      </c>
      <c r="D20" s="101">
        <v>7300</v>
      </c>
      <c r="E20" s="101">
        <v>-3000</v>
      </c>
      <c r="F20" s="101">
        <f>D20+E20</f>
        <v>4300</v>
      </c>
    </row>
    <row r="21" spans="1:6" x14ac:dyDescent="0.25">
      <c r="A21" s="72" t="s">
        <v>73</v>
      </c>
      <c r="B21" s="72" t="s">
        <v>49</v>
      </c>
      <c r="C21" s="72" t="s">
        <v>141</v>
      </c>
      <c r="D21" s="73">
        <v>1850</v>
      </c>
      <c r="E21" s="73">
        <f t="shared" ref="E21:F22" si="3">E22</f>
        <v>-650</v>
      </c>
      <c r="F21" s="73">
        <f t="shared" si="3"/>
        <v>1200</v>
      </c>
    </row>
    <row r="22" spans="1:6" x14ac:dyDescent="0.25">
      <c r="A22" s="53" t="s">
        <v>62</v>
      </c>
      <c r="B22" s="53" t="s">
        <v>75</v>
      </c>
      <c r="C22" s="53" t="s">
        <v>17</v>
      </c>
      <c r="D22" s="65">
        <v>1850</v>
      </c>
      <c r="E22" s="65">
        <f t="shared" si="3"/>
        <v>-650</v>
      </c>
      <c r="F22" s="65">
        <f t="shared" si="3"/>
        <v>1200</v>
      </c>
    </row>
    <row r="23" spans="1:6" ht="30" customHeight="1" x14ac:dyDescent="0.25">
      <c r="A23" t="s">
        <v>62</v>
      </c>
      <c r="B23" t="s">
        <v>79</v>
      </c>
      <c r="C23" s="74" t="s">
        <v>80</v>
      </c>
      <c r="D23" s="101">
        <v>1850</v>
      </c>
      <c r="E23" s="96">
        <v>-650</v>
      </c>
      <c r="F23" s="101">
        <f>D23+E23</f>
        <v>1200</v>
      </c>
    </row>
    <row r="24" spans="1:6" x14ac:dyDescent="0.25">
      <c r="A24" s="75" t="s">
        <v>73</v>
      </c>
      <c r="B24" s="75" t="s">
        <v>40</v>
      </c>
      <c r="C24" s="75" t="s">
        <v>139</v>
      </c>
      <c r="D24" s="76">
        <v>20497.21</v>
      </c>
      <c r="E24" s="76">
        <f t="shared" ref="E24:F25" si="4">E25</f>
        <v>2850</v>
      </c>
      <c r="F24" s="76">
        <f t="shared" si="4"/>
        <v>23347.21</v>
      </c>
    </row>
    <row r="25" spans="1:6" x14ac:dyDescent="0.25">
      <c r="A25" s="53" t="s">
        <v>62</v>
      </c>
      <c r="B25" s="53" t="s">
        <v>75</v>
      </c>
      <c r="C25" s="53" t="s">
        <v>17</v>
      </c>
      <c r="D25" s="65">
        <v>20497.21</v>
      </c>
      <c r="E25" s="65">
        <f t="shared" si="4"/>
        <v>2850</v>
      </c>
      <c r="F25" s="65">
        <f t="shared" si="4"/>
        <v>23347.21</v>
      </c>
    </row>
    <row r="26" spans="1:6" x14ac:dyDescent="0.25">
      <c r="A26" t="s">
        <v>62</v>
      </c>
      <c r="B26" t="s">
        <v>81</v>
      </c>
      <c r="C26" t="s">
        <v>36</v>
      </c>
      <c r="D26" s="101">
        <v>20497.21</v>
      </c>
      <c r="E26" s="101">
        <v>2850</v>
      </c>
      <c r="F26" s="101">
        <f>D26+E26</f>
        <v>23347.21</v>
      </c>
    </row>
    <row r="27" spans="1:6" x14ac:dyDescent="0.25">
      <c r="A27" s="77" t="s">
        <v>73</v>
      </c>
      <c r="B27" s="77" t="s">
        <v>43</v>
      </c>
      <c r="C27" s="77" t="s">
        <v>136</v>
      </c>
      <c r="D27" s="78">
        <v>0</v>
      </c>
      <c r="E27" s="78">
        <f t="shared" ref="E27:F28" si="5">E28</f>
        <v>0</v>
      </c>
      <c r="F27" s="78">
        <f t="shared" si="5"/>
        <v>0</v>
      </c>
    </row>
    <row r="28" spans="1:6" x14ac:dyDescent="0.25">
      <c r="A28" s="53" t="s">
        <v>62</v>
      </c>
      <c r="B28" s="53" t="s">
        <v>75</v>
      </c>
      <c r="C28" s="53" t="s">
        <v>17</v>
      </c>
      <c r="D28" s="65">
        <v>0</v>
      </c>
      <c r="E28" s="65">
        <f t="shared" si="5"/>
        <v>0</v>
      </c>
      <c r="F28" s="65">
        <f t="shared" si="5"/>
        <v>0</v>
      </c>
    </row>
    <row r="29" spans="1:6" ht="31.5" customHeight="1" x14ac:dyDescent="0.25">
      <c r="A29" t="s">
        <v>62</v>
      </c>
      <c r="B29" t="s">
        <v>77</v>
      </c>
      <c r="C29" s="74" t="s">
        <v>78</v>
      </c>
      <c r="D29" s="101">
        <v>0</v>
      </c>
      <c r="E29" s="101">
        <v>0</v>
      </c>
      <c r="F29" s="101">
        <f>D29+E29</f>
        <v>0</v>
      </c>
    </row>
    <row r="30" spans="1:6" x14ac:dyDescent="0.25">
      <c r="A30" s="79" t="s">
        <v>73</v>
      </c>
      <c r="B30" s="79" t="s">
        <v>44</v>
      </c>
      <c r="C30" s="79" t="s">
        <v>140</v>
      </c>
      <c r="D30" s="80">
        <v>200</v>
      </c>
      <c r="E30" s="80">
        <f t="shared" ref="E30:F31" si="6">E31</f>
        <v>0</v>
      </c>
      <c r="F30" s="80">
        <f t="shared" si="6"/>
        <v>200</v>
      </c>
    </row>
    <row r="31" spans="1:6" x14ac:dyDescent="0.25">
      <c r="A31" s="53" t="s">
        <v>62</v>
      </c>
      <c r="B31" s="53" t="s">
        <v>75</v>
      </c>
      <c r="C31" s="53" t="s">
        <v>17</v>
      </c>
      <c r="D31" s="65">
        <v>200</v>
      </c>
      <c r="E31" s="65">
        <f t="shared" si="6"/>
        <v>0</v>
      </c>
      <c r="F31" s="65">
        <f t="shared" si="6"/>
        <v>200</v>
      </c>
    </row>
    <row r="32" spans="1:6" ht="28.5" customHeight="1" x14ac:dyDescent="0.25">
      <c r="A32" t="s">
        <v>62</v>
      </c>
      <c r="B32" t="s">
        <v>77</v>
      </c>
      <c r="C32" s="71" t="s">
        <v>78</v>
      </c>
      <c r="D32" s="101">
        <v>200</v>
      </c>
      <c r="E32" s="101"/>
      <c r="F32" s="101">
        <f>D32+E32</f>
        <v>200</v>
      </c>
    </row>
    <row r="33" spans="1:6" x14ac:dyDescent="0.25">
      <c r="A33" s="81" t="s">
        <v>73</v>
      </c>
      <c r="B33" s="81" t="s">
        <v>52</v>
      </c>
      <c r="C33" s="81" t="s">
        <v>82</v>
      </c>
      <c r="D33" s="82">
        <v>28500</v>
      </c>
      <c r="E33" s="82">
        <f t="shared" ref="E33:F34" si="7">E34</f>
        <v>0</v>
      </c>
      <c r="F33" s="82">
        <f t="shared" si="7"/>
        <v>28500</v>
      </c>
    </row>
    <row r="34" spans="1:6" x14ac:dyDescent="0.25">
      <c r="A34" s="53" t="s">
        <v>62</v>
      </c>
      <c r="B34" s="53" t="s">
        <v>75</v>
      </c>
      <c r="C34" s="53" t="s">
        <v>17</v>
      </c>
      <c r="D34" s="65">
        <v>28500</v>
      </c>
      <c r="E34" s="65">
        <f t="shared" si="7"/>
        <v>0</v>
      </c>
      <c r="F34" s="65">
        <f t="shared" si="7"/>
        <v>28500</v>
      </c>
    </row>
    <row r="35" spans="1:6" ht="28.5" customHeight="1" x14ac:dyDescent="0.25">
      <c r="A35" t="s">
        <v>62</v>
      </c>
      <c r="B35" t="s">
        <v>76</v>
      </c>
      <c r="C35" s="71" t="s">
        <v>37</v>
      </c>
      <c r="D35" s="101">
        <v>28500</v>
      </c>
      <c r="E35" s="101"/>
      <c r="F35" s="101">
        <f>D35+E35</f>
        <v>28500</v>
      </c>
    </row>
    <row r="36" spans="1:6" x14ac:dyDescent="0.25">
      <c r="A36" s="83" t="s">
        <v>73</v>
      </c>
      <c r="B36" s="83" t="s">
        <v>83</v>
      </c>
      <c r="C36" s="83" t="s">
        <v>84</v>
      </c>
      <c r="D36" s="84">
        <v>3899.66</v>
      </c>
      <c r="E36" s="84">
        <f t="shared" ref="E36:F37" si="8">E37</f>
        <v>0</v>
      </c>
      <c r="F36" s="84">
        <f t="shared" si="8"/>
        <v>3899.66</v>
      </c>
    </row>
    <row r="37" spans="1:6" x14ac:dyDescent="0.25">
      <c r="A37" s="53" t="s">
        <v>62</v>
      </c>
      <c r="B37" s="53" t="s">
        <v>85</v>
      </c>
      <c r="C37" s="53" t="s">
        <v>86</v>
      </c>
      <c r="D37" s="65">
        <v>3899.66</v>
      </c>
      <c r="E37" s="65">
        <f t="shared" si="8"/>
        <v>0</v>
      </c>
      <c r="F37" s="65">
        <f t="shared" si="8"/>
        <v>3899.66</v>
      </c>
    </row>
    <row r="38" spans="1:6" x14ac:dyDescent="0.25">
      <c r="A38" t="s">
        <v>62</v>
      </c>
      <c r="B38" t="s">
        <v>87</v>
      </c>
      <c r="C38" t="s">
        <v>88</v>
      </c>
      <c r="D38" s="101">
        <v>3899.66</v>
      </c>
      <c r="E38" s="101"/>
      <c r="F38" s="101">
        <f>D38+E38</f>
        <v>3899.66</v>
      </c>
    </row>
    <row r="40" spans="1:6" x14ac:dyDescent="0.25">
      <c r="D40" s="53"/>
      <c r="E40" s="53"/>
      <c r="F40" s="53"/>
    </row>
  </sheetData>
  <mergeCells count="13">
    <mergeCell ref="A6:F6"/>
    <mergeCell ref="A8:F8"/>
    <mergeCell ref="E10:E11"/>
    <mergeCell ref="F10:F11"/>
    <mergeCell ref="A10:A11"/>
    <mergeCell ref="B10:B11"/>
    <mergeCell ref="C10:C11"/>
    <mergeCell ref="D10:D11"/>
    <mergeCell ref="A1:C1"/>
    <mergeCell ref="A2:C2"/>
    <mergeCell ref="A3:C3"/>
    <mergeCell ref="A4:C4"/>
    <mergeCell ref="A5:B5"/>
  </mergeCells>
  <pageMargins left="0.7" right="0.7" top="0.75" bottom="0.75" header="0.3" footer="0.3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0"/>
  <sheetViews>
    <sheetView topLeftCell="A22" workbookViewId="0">
      <selection activeCell="E154" sqref="E154"/>
    </sheetView>
  </sheetViews>
  <sheetFormatPr defaultRowHeight="15" x14ac:dyDescent="0.25"/>
  <cols>
    <col min="1" max="1" width="12.5703125" customWidth="1"/>
    <col min="3" max="3" width="37.140625" customWidth="1"/>
    <col min="4" max="4" width="13.5703125" customWidth="1"/>
    <col min="5" max="5" width="15.7109375" customWidth="1"/>
    <col min="6" max="6" width="16.85546875" customWidth="1"/>
  </cols>
  <sheetData>
    <row r="1" spans="1:6" x14ac:dyDescent="0.25">
      <c r="A1" s="165" t="s">
        <v>61</v>
      </c>
      <c r="B1" s="165"/>
      <c r="C1" s="165"/>
    </row>
    <row r="2" spans="1:6" x14ac:dyDescent="0.25">
      <c r="A2" s="165" t="s">
        <v>62</v>
      </c>
      <c r="B2" s="165"/>
      <c r="C2" s="165"/>
    </row>
    <row r="3" spans="1:6" x14ac:dyDescent="0.25">
      <c r="A3" s="165" t="s">
        <v>63</v>
      </c>
      <c r="B3" s="165"/>
      <c r="C3" s="165"/>
    </row>
    <row r="4" spans="1:6" x14ac:dyDescent="0.25">
      <c r="A4" s="165" t="s">
        <v>64</v>
      </c>
      <c r="B4" s="165"/>
      <c r="C4" s="165"/>
    </row>
    <row r="5" spans="1:6" x14ac:dyDescent="0.25">
      <c r="A5" s="165" t="s">
        <v>65</v>
      </c>
      <c r="B5" s="165"/>
    </row>
    <row r="6" spans="1:6" x14ac:dyDescent="0.25">
      <c r="A6" s="166" t="s">
        <v>158</v>
      </c>
      <c r="B6" s="166"/>
      <c r="C6" s="166"/>
      <c r="D6" s="166"/>
      <c r="E6" s="166"/>
      <c r="F6" s="166"/>
    </row>
    <row r="7" spans="1:6" s="108" customFormat="1" x14ac:dyDescent="0.25">
      <c r="A7" s="109"/>
      <c r="B7" s="109"/>
      <c r="C7" s="109"/>
      <c r="D7" s="109"/>
      <c r="E7" s="109"/>
      <c r="F7" s="109"/>
    </row>
    <row r="8" spans="1:6" ht="15" customHeight="1" x14ac:dyDescent="0.25">
      <c r="A8" s="169" t="s">
        <v>66</v>
      </c>
      <c r="B8" s="170" t="s">
        <v>67</v>
      </c>
      <c r="C8" s="169" t="s">
        <v>90</v>
      </c>
      <c r="D8" s="172" t="s">
        <v>156</v>
      </c>
      <c r="E8" s="174" t="s">
        <v>144</v>
      </c>
      <c r="F8" s="174" t="s">
        <v>145</v>
      </c>
    </row>
    <row r="9" spans="1:6" x14ac:dyDescent="0.25">
      <c r="A9" s="169"/>
      <c r="B9" s="171"/>
      <c r="C9" s="169"/>
      <c r="D9" s="173"/>
      <c r="E9" s="175"/>
      <c r="F9" s="175"/>
    </row>
    <row r="10" spans="1:6" x14ac:dyDescent="0.25">
      <c r="A10" s="60"/>
      <c r="B10" s="60"/>
      <c r="C10" s="60"/>
      <c r="D10" s="61"/>
      <c r="E10" s="61"/>
      <c r="F10" s="61"/>
    </row>
    <row r="11" spans="1:6" x14ac:dyDescent="0.25">
      <c r="A11" s="62" t="s">
        <v>62</v>
      </c>
      <c r="B11" s="62" t="s">
        <v>62</v>
      </c>
      <c r="C11" s="62" t="s">
        <v>91</v>
      </c>
      <c r="D11" s="86">
        <v>214748.86000000004</v>
      </c>
      <c r="E11" s="86">
        <f t="shared" ref="E11:F11" si="0">E12</f>
        <v>-800</v>
      </c>
      <c r="F11" s="86">
        <f t="shared" si="0"/>
        <v>213948.86000000004</v>
      </c>
    </row>
    <row r="12" spans="1:6" x14ac:dyDescent="0.25">
      <c r="A12" s="64" t="s">
        <v>70</v>
      </c>
      <c r="B12" s="64" t="s">
        <v>92</v>
      </c>
      <c r="C12" s="64" t="s">
        <v>61</v>
      </c>
      <c r="D12" s="68">
        <v>214748.86000000004</v>
      </c>
      <c r="E12" s="68">
        <f t="shared" ref="E12:F12" si="1">E13</f>
        <v>-800</v>
      </c>
      <c r="F12" s="68">
        <f t="shared" si="1"/>
        <v>213948.86000000004</v>
      </c>
    </row>
    <row r="13" spans="1:6" ht="39" x14ac:dyDescent="0.25">
      <c r="A13" s="103" t="s">
        <v>93</v>
      </c>
      <c r="B13" s="64" t="s">
        <v>94</v>
      </c>
      <c r="C13" s="103" t="s">
        <v>95</v>
      </c>
      <c r="D13" s="87">
        <v>214748.86000000004</v>
      </c>
      <c r="E13" s="87">
        <f>E15+E22+E37+E44+E54+E58+E74+E81+E97+E110+E117+E130</f>
        <v>-800</v>
      </c>
      <c r="F13" s="87">
        <f>F15+F22+F37+F44+F54+F58+F74+F81+F97+F110+F117+F130</f>
        <v>213948.86000000004</v>
      </c>
    </row>
    <row r="14" spans="1:6" ht="26.25" x14ac:dyDescent="0.25">
      <c r="A14" s="64" t="s">
        <v>96</v>
      </c>
      <c r="B14" s="64" t="s">
        <v>97</v>
      </c>
      <c r="C14" s="103" t="s">
        <v>98</v>
      </c>
      <c r="D14" s="87">
        <v>214748.86000000004</v>
      </c>
      <c r="E14" s="87">
        <f>E15+E22+E37+E44+E54+E58+E74+E81+E97+E110+E117+E130</f>
        <v>-800</v>
      </c>
      <c r="F14" s="87">
        <f>F15+F22+F37+F44+F54+F58+F74+F81+F97+F110+F117+F130</f>
        <v>213948.86000000004</v>
      </c>
    </row>
    <row r="15" spans="1:6" x14ac:dyDescent="0.25">
      <c r="A15" s="88" t="s">
        <v>99</v>
      </c>
      <c r="B15" s="88" t="s">
        <v>100</v>
      </c>
      <c r="C15" s="88" t="s">
        <v>101</v>
      </c>
      <c r="D15" s="89">
        <v>102320</v>
      </c>
      <c r="E15" s="89">
        <f t="shared" ref="E15:F15" si="2">E16+E19</f>
        <v>-895.96</v>
      </c>
      <c r="F15" s="89">
        <f t="shared" si="2"/>
        <v>101424.04</v>
      </c>
    </row>
    <row r="16" spans="1:6" x14ac:dyDescent="0.25">
      <c r="A16" s="66" t="s">
        <v>73</v>
      </c>
      <c r="B16" s="66" t="s">
        <v>51</v>
      </c>
      <c r="C16" s="66" t="s">
        <v>74</v>
      </c>
      <c r="D16" s="90">
        <v>101320</v>
      </c>
      <c r="E16" s="90">
        <f t="shared" ref="E16:F17" si="3">E17</f>
        <v>-895.96</v>
      </c>
      <c r="F16" s="90">
        <f t="shared" si="3"/>
        <v>100424.04</v>
      </c>
    </row>
    <row r="17" spans="1:6" x14ac:dyDescent="0.25">
      <c r="A17" s="53" t="s">
        <v>62</v>
      </c>
      <c r="B17" s="53" t="s">
        <v>102</v>
      </c>
      <c r="C17" s="53" t="s">
        <v>21</v>
      </c>
      <c r="D17" s="87">
        <v>101320</v>
      </c>
      <c r="E17" s="87">
        <f t="shared" si="3"/>
        <v>-895.96</v>
      </c>
      <c r="F17" s="87">
        <f t="shared" si="3"/>
        <v>100424.04</v>
      </c>
    </row>
    <row r="18" spans="1:6" x14ac:dyDescent="0.25">
      <c r="A18" t="s">
        <v>62</v>
      </c>
      <c r="B18" t="s">
        <v>103</v>
      </c>
      <c r="C18" t="s">
        <v>22</v>
      </c>
      <c r="D18" s="96">
        <v>101320</v>
      </c>
      <c r="E18" s="96">
        <v>-895.96</v>
      </c>
      <c r="F18" s="96">
        <f>D18+E18</f>
        <v>100424.04</v>
      </c>
    </row>
    <row r="19" spans="1:6" x14ac:dyDescent="0.25">
      <c r="A19" s="69" t="s">
        <v>73</v>
      </c>
      <c r="B19" s="69" t="s">
        <v>48</v>
      </c>
      <c r="C19" s="69" t="s">
        <v>132</v>
      </c>
      <c r="D19" s="91">
        <v>1000</v>
      </c>
      <c r="E19" s="91">
        <f t="shared" ref="E19:F20" si="4">E20</f>
        <v>0</v>
      </c>
      <c r="F19" s="91">
        <f t="shared" si="4"/>
        <v>1000</v>
      </c>
    </row>
    <row r="20" spans="1:6" x14ac:dyDescent="0.25">
      <c r="A20" s="53" t="s">
        <v>62</v>
      </c>
      <c r="B20" s="53" t="s">
        <v>102</v>
      </c>
      <c r="C20" s="53" t="s">
        <v>21</v>
      </c>
      <c r="D20" s="87">
        <v>1000</v>
      </c>
      <c r="E20" s="87">
        <f t="shared" si="4"/>
        <v>0</v>
      </c>
      <c r="F20" s="87">
        <f t="shared" si="4"/>
        <v>1000</v>
      </c>
    </row>
    <row r="21" spans="1:6" x14ac:dyDescent="0.25">
      <c r="A21" t="s">
        <v>62</v>
      </c>
      <c r="B21" t="s">
        <v>103</v>
      </c>
      <c r="C21" t="s">
        <v>22</v>
      </c>
      <c r="D21" s="96">
        <v>1000</v>
      </c>
      <c r="E21" s="96"/>
      <c r="F21" s="96">
        <f>D21+E21</f>
        <v>1000</v>
      </c>
    </row>
    <row r="22" spans="1:6" x14ac:dyDescent="0.25">
      <c r="A22" s="88" t="s">
        <v>99</v>
      </c>
      <c r="B22" s="88" t="s">
        <v>104</v>
      </c>
      <c r="C22" s="88" t="s">
        <v>105</v>
      </c>
      <c r="D22" s="89">
        <v>27917.09</v>
      </c>
      <c r="E22" s="89">
        <f>E23+E27+E31+E34</f>
        <v>-4330</v>
      </c>
      <c r="F22" s="89">
        <f>F23+F27+F31+F34</f>
        <v>23587.09</v>
      </c>
    </row>
    <row r="23" spans="1:6" x14ac:dyDescent="0.25">
      <c r="A23" s="66" t="s">
        <v>73</v>
      </c>
      <c r="B23" s="66" t="s">
        <v>51</v>
      </c>
      <c r="C23" s="66" t="s">
        <v>74</v>
      </c>
      <c r="D23" s="90">
        <v>24345</v>
      </c>
      <c r="E23" s="90">
        <f>E24</f>
        <v>-3230</v>
      </c>
      <c r="F23" s="90">
        <f>F24</f>
        <v>21115</v>
      </c>
    </row>
    <row r="24" spans="1:6" x14ac:dyDescent="0.25">
      <c r="A24" s="53" t="s">
        <v>62</v>
      </c>
      <c r="B24" s="53" t="s">
        <v>102</v>
      </c>
      <c r="C24" s="53" t="s">
        <v>21</v>
      </c>
      <c r="D24" s="87">
        <v>24345</v>
      </c>
      <c r="E24" s="87">
        <f>E25+E26</f>
        <v>-3230</v>
      </c>
      <c r="F24" s="87">
        <f>F25+F26</f>
        <v>21115</v>
      </c>
    </row>
    <row r="25" spans="1:6" x14ac:dyDescent="0.25">
      <c r="A25" t="s">
        <v>62</v>
      </c>
      <c r="B25" t="s">
        <v>106</v>
      </c>
      <c r="C25" t="s">
        <v>29</v>
      </c>
      <c r="D25" s="96">
        <v>24345</v>
      </c>
      <c r="E25" s="96">
        <v>-3230</v>
      </c>
      <c r="F25" s="96">
        <f>D25+E25</f>
        <v>21115</v>
      </c>
    </row>
    <row r="26" spans="1:6" x14ac:dyDescent="0.25">
      <c r="A26" t="s">
        <v>62</v>
      </c>
      <c r="B26" t="s">
        <v>107</v>
      </c>
      <c r="C26" t="s">
        <v>59</v>
      </c>
      <c r="D26" s="96">
        <v>0</v>
      </c>
      <c r="E26" s="96">
        <v>0</v>
      </c>
      <c r="F26" s="96">
        <v>0</v>
      </c>
    </row>
    <row r="27" spans="1:6" x14ac:dyDescent="0.25">
      <c r="A27" s="69" t="s">
        <v>73</v>
      </c>
      <c r="B27" s="69" t="s">
        <v>48</v>
      </c>
      <c r="C27" s="69" t="s">
        <v>132</v>
      </c>
      <c r="D27" s="91">
        <v>2922.09</v>
      </c>
      <c r="E27" s="91">
        <f>E28+E30</f>
        <v>-1100</v>
      </c>
      <c r="F27" s="91">
        <f>F28+F30</f>
        <v>1822.0900000000001</v>
      </c>
    </row>
    <row r="28" spans="1:6" x14ac:dyDescent="0.25">
      <c r="A28" s="53" t="s">
        <v>62</v>
      </c>
      <c r="B28" s="53" t="s">
        <v>102</v>
      </c>
      <c r="C28" s="53" t="s">
        <v>21</v>
      </c>
      <c r="D28" s="87">
        <v>2872.09</v>
      </c>
      <c r="E28" s="87">
        <f>E29</f>
        <v>-1100</v>
      </c>
      <c r="F28" s="87">
        <f>F29</f>
        <v>1772.0900000000001</v>
      </c>
    </row>
    <row r="29" spans="1:6" x14ac:dyDescent="0.25">
      <c r="A29" t="s">
        <v>62</v>
      </c>
      <c r="B29" t="s">
        <v>106</v>
      </c>
      <c r="C29" t="s">
        <v>29</v>
      </c>
      <c r="D29" s="96">
        <v>2872.09</v>
      </c>
      <c r="E29" s="96">
        <v>-1100</v>
      </c>
      <c r="F29" s="96">
        <f>D29+E29</f>
        <v>1772.0900000000001</v>
      </c>
    </row>
    <row r="30" spans="1:6" x14ac:dyDescent="0.25">
      <c r="A30" t="s">
        <v>62</v>
      </c>
      <c r="B30" t="s">
        <v>107</v>
      </c>
      <c r="C30" t="s">
        <v>59</v>
      </c>
      <c r="D30" s="96">
        <v>50</v>
      </c>
      <c r="E30" s="96"/>
      <c r="F30" s="96">
        <f>D30+E30</f>
        <v>50</v>
      </c>
    </row>
    <row r="31" spans="1:6" x14ac:dyDescent="0.25">
      <c r="A31" s="72" t="s">
        <v>73</v>
      </c>
      <c r="B31" s="72" t="s">
        <v>49</v>
      </c>
      <c r="C31" s="72" t="s">
        <v>134</v>
      </c>
      <c r="D31" s="92">
        <v>650</v>
      </c>
      <c r="E31" s="92">
        <f t="shared" ref="E31:F32" si="5">E32</f>
        <v>0</v>
      </c>
      <c r="F31" s="92">
        <f t="shared" si="5"/>
        <v>650</v>
      </c>
    </row>
    <row r="32" spans="1:6" x14ac:dyDescent="0.25">
      <c r="A32" s="53" t="s">
        <v>62</v>
      </c>
      <c r="B32" s="53" t="s">
        <v>102</v>
      </c>
      <c r="C32" s="53" t="s">
        <v>21</v>
      </c>
      <c r="D32" s="87">
        <v>650</v>
      </c>
      <c r="E32" s="87">
        <f t="shared" si="5"/>
        <v>0</v>
      </c>
      <c r="F32" s="87">
        <f t="shared" si="5"/>
        <v>650</v>
      </c>
    </row>
    <row r="33" spans="1:6" x14ac:dyDescent="0.25">
      <c r="A33" t="s">
        <v>62</v>
      </c>
      <c r="B33" t="s">
        <v>106</v>
      </c>
      <c r="C33" t="s">
        <v>29</v>
      </c>
      <c r="D33" s="96">
        <v>650</v>
      </c>
      <c r="E33" s="96"/>
      <c r="F33" s="96">
        <f>D33+E33</f>
        <v>650</v>
      </c>
    </row>
    <row r="34" spans="1:6" x14ac:dyDescent="0.25">
      <c r="A34" s="79" t="s">
        <v>73</v>
      </c>
      <c r="B34" s="79" t="s">
        <v>44</v>
      </c>
      <c r="C34" s="79" t="s">
        <v>133</v>
      </c>
      <c r="D34" s="93">
        <v>0</v>
      </c>
      <c r="E34" s="93">
        <f t="shared" ref="E34:F35" si="6">E35</f>
        <v>0</v>
      </c>
      <c r="F34" s="93">
        <f t="shared" si="6"/>
        <v>0</v>
      </c>
    </row>
    <row r="35" spans="1:6" x14ac:dyDescent="0.25">
      <c r="A35" s="53" t="s">
        <v>62</v>
      </c>
      <c r="B35" s="53" t="s">
        <v>102</v>
      </c>
      <c r="C35" s="53" t="s">
        <v>21</v>
      </c>
      <c r="D35" s="87">
        <v>0</v>
      </c>
      <c r="E35" s="87">
        <f t="shared" si="6"/>
        <v>0</v>
      </c>
      <c r="F35" s="87">
        <f t="shared" si="6"/>
        <v>0</v>
      </c>
    </row>
    <row r="36" spans="1:6" x14ac:dyDescent="0.25">
      <c r="A36" t="s">
        <v>62</v>
      </c>
      <c r="B36" t="s">
        <v>106</v>
      </c>
      <c r="C36" t="s">
        <v>29</v>
      </c>
      <c r="D36" s="87">
        <v>0</v>
      </c>
      <c r="E36" s="87">
        <v>0</v>
      </c>
      <c r="F36" s="87">
        <v>0</v>
      </c>
    </row>
    <row r="37" spans="1:6" x14ac:dyDescent="0.25">
      <c r="A37" s="88" t="s">
        <v>99</v>
      </c>
      <c r="B37" s="88" t="s">
        <v>108</v>
      </c>
      <c r="C37" s="88" t="s">
        <v>109</v>
      </c>
      <c r="D37" s="89">
        <v>2750</v>
      </c>
      <c r="E37" s="89">
        <f>E38+E41</f>
        <v>-16.990000000000002</v>
      </c>
      <c r="F37" s="89">
        <f>F38+F41</f>
        <v>2733.01</v>
      </c>
    </row>
    <row r="38" spans="1:6" x14ac:dyDescent="0.25">
      <c r="A38" s="66" t="s">
        <v>73</v>
      </c>
      <c r="B38" s="66" t="s">
        <v>51</v>
      </c>
      <c r="C38" s="66" t="s">
        <v>74</v>
      </c>
      <c r="D38" s="90">
        <v>1550</v>
      </c>
      <c r="E38" s="90">
        <f t="shared" ref="E38:F39" si="7">E39</f>
        <v>33.01</v>
      </c>
      <c r="F38" s="90">
        <f t="shared" si="7"/>
        <v>1583.01</v>
      </c>
    </row>
    <row r="39" spans="1:6" x14ac:dyDescent="0.25">
      <c r="A39" s="53" t="s">
        <v>62</v>
      </c>
      <c r="B39" s="53" t="s">
        <v>102</v>
      </c>
      <c r="C39" s="53" t="s">
        <v>21</v>
      </c>
      <c r="D39" s="87">
        <v>1550</v>
      </c>
      <c r="E39" s="87">
        <f t="shared" si="7"/>
        <v>33.01</v>
      </c>
      <c r="F39" s="87">
        <f t="shared" si="7"/>
        <v>1583.01</v>
      </c>
    </row>
    <row r="40" spans="1:6" x14ac:dyDescent="0.25">
      <c r="A40" t="s">
        <v>62</v>
      </c>
      <c r="B40" t="s">
        <v>106</v>
      </c>
      <c r="C40" t="s">
        <v>29</v>
      </c>
      <c r="D40" s="96">
        <v>1550</v>
      </c>
      <c r="E40" s="96">
        <v>33.01</v>
      </c>
      <c r="F40" s="96">
        <f>D40+E40</f>
        <v>1583.01</v>
      </c>
    </row>
    <row r="41" spans="1:6" x14ac:dyDescent="0.25">
      <c r="A41" s="72" t="s">
        <v>73</v>
      </c>
      <c r="B41" s="72" t="s">
        <v>49</v>
      </c>
      <c r="C41" s="72" t="s">
        <v>134</v>
      </c>
      <c r="D41" s="92">
        <v>1200</v>
      </c>
      <c r="E41" s="92">
        <f t="shared" ref="E41:F42" si="8">E42</f>
        <v>-50</v>
      </c>
      <c r="F41" s="92">
        <f t="shared" si="8"/>
        <v>1150</v>
      </c>
    </row>
    <row r="42" spans="1:6" x14ac:dyDescent="0.25">
      <c r="A42" s="53" t="s">
        <v>62</v>
      </c>
      <c r="B42" s="53" t="s">
        <v>102</v>
      </c>
      <c r="C42" s="53" t="s">
        <v>21</v>
      </c>
      <c r="D42" s="87">
        <v>1200</v>
      </c>
      <c r="E42" s="87">
        <f>E43</f>
        <v>-50</v>
      </c>
      <c r="F42" s="87">
        <f t="shared" si="8"/>
        <v>1150</v>
      </c>
    </row>
    <row r="43" spans="1:6" x14ac:dyDescent="0.25">
      <c r="A43" t="s">
        <v>62</v>
      </c>
      <c r="B43" t="s">
        <v>106</v>
      </c>
      <c r="C43" t="s">
        <v>29</v>
      </c>
      <c r="D43" s="96">
        <v>1200</v>
      </c>
      <c r="E43" s="96">
        <v>-50</v>
      </c>
      <c r="F43" s="96">
        <f>D43+E43</f>
        <v>1150</v>
      </c>
    </row>
    <row r="44" spans="1:6" x14ac:dyDescent="0.25">
      <c r="A44" s="88" t="s">
        <v>99</v>
      </c>
      <c r="B44" s="88" t="s">
        <v>110</v>
      </c>
      <c r="C44" s="88" t="s">
        <v>111</v>
      </c>
      <c r="D44" s="89">
        <v>230</v>
      </c>
      <c r="E44" s="89">
        <f>E45+E48+E51</f>
        <v>-60</v>
      </c>
      <c r="F44" s="89">
        <f>F45+F48+F51</f>
        <v>170</v>
      </c>
    </row>
    <row r="45" spans="1:6" x14ac:dyDescent="0.25">
      <c r="A45" s="66" t="s">
        <v>73</v>
      </c>
      <c r="B45" s="66" t="s">
        <v>51</v>
      </c>
      <c r="C45" s="66" t="s">
        <v>74</v>
      </c>
      <c r="D45" s="90">
        <v>230</v>
      </c>
      <c r="E45" s="90">
        <f t="shared" ref="E45:F46" si="9">E46</f>
        <v>-60</v>
      </c>
      <c r="F45" s="90">
        <f t="shared" si="9"/>
        <v>170</v>
      </c>
    </row>
    <row r="46" spans="1:6" x14ac:dyDescent="0.25">
      <c r="A46" s="53" t="s">
        <v>62</v>
      </c>
      <c r="B46" s="53" t="s">
        <v>102</v>
      </c>
      <c r="C46" s="53" t="s">
        <v>21</v>
      </c>
      <c r="D46" s="87">
        <v>230</v>
      </c>
      <c r="E46" s="87">
        <f t="shared" si="9"/>
        <v>-60</v>
      </c>
      <c r="F46" s="87">
        <f t="shared" si="9"/>
        <v>170</v>
      </c>
    </row>
    <row r="47" spans="1:6" x14ac:dyDescent="0.25">
      <c r="A47" t="s">
        <v>62</v>
      </c>
      <c r="B47" t="s">
        <v>106</v>
      </c>
      <c r="C47" t="s">
        <v>29</v>
      </c>
      <c r="D47" s="96">
        <v>230</v>
      </c>
      <c r="E47" s="96">
        <v>-60</v>
      </c>
      <c r="F47" s="96">
        <f>D47+E47</f>
        <v>170</v>
      </c>
    </row>
    <row r="48" spans="1:6" x14ac:dyDescent="0.25">
      <c r="A48" s="69" t="s">
        <v>73</v>
      </c>
      <c r="B48" s="69" t="s">
        <v>48</v>
      </c>
      <c r="C48" s="69" t="s">
        <v>135</v>
      </c>
      <c r="D48" s="91">
        <v>0</v>
      </c>
      <c r="E48" s="91">
        <f t="shared" ref="E48:F49" si="10">E49</f>
        <v>0</v>
      </c>
      <c r="F48" s="91">
        <f t="shared" si="10"/>
        <v>0</v>
      </c>
    </row>
    <row r="49" spans="1:6" x14ac:dyDescent="0.25">
      <c r="A49" s="53" t="s">
        <v>62</v>
      </c>
      <c r="B49" s="53" t="s">
        <v>102</v>
      </c>
      <c r="C49" s="53" t="s">
        <v>21</v>
      </c>
      <c r="D49" s="87">
        <v>0</v>
      </c>
      <c r="E49" s="87">
        <f t="shared" si="10"/>
        <v>0</v>
      </c>
      <c r="F49" s="87">
        <f t="shared" si="10"/>
        <v>0</v>
      </c>
    </row>
    <row r="50" spans="1:6" x14ac:dyDescent="0.25">
      <c r="A50" t="s">
        <v>62</v>
      </c>
      <c r="B50" t="s">
        <v>106</v>
      </c>
      <c r="C50" t="s">
        <v>29</v>
      </c>
      <c r="D50" s="96">
        <v>0</v>
      </c>
      <c r="E50" s="96">
        <v>0</v>
      </c>
      <c r="F50" s="96">
        <v>0</v>
      </c>
    </row>
    <row r="51" spans="1:6" x14ac:dyDescent="0.25">
      <c r="A51" s="77" t="s">
        <v>73</v>
      </c>
      <c r="B51" s="77" t="s">
        <v>43</v>
      </c>
      <c r="C51" s="77" t="s">
        <v>136</v>
      </c>
      <c r="D51" s="94">
        <v>0</v>
      </c>
      <c r="E51" s="94">
        <f t="shared" ref="E51:F52" si="11">E52</f>
        <v>0</v>
      </c>
      <c r="F51" s="94">
        <f t="shared" si="11"/>
        <v>0</v>
      </c>
    </row>
    <row r="52" spans="1:6" x14ac:dyDescent="0.25">
      <c r="A52" s="53" t="s">
        <v>62</v>
      </c>
      <c r="B52" s="53" t="s">
        <v>102</v>
      </c>
      <c r="C52" s="53" t="s">
        <v>21</v>
      </c>
      <c r="D52" s="87">
        <v>0</v>
      </c>
      <c r="E52" s="87">
        <f t="shared" si="11"/>
        <v>0</v>
      </c>
      <c r="F52" s="87">
        <f t="shared" si="11"/>
        <v>0</v>
      </c>
    </row>
    <row r="53" spans="1:6" x14ac:dyDescent="0.25">
      <c r="A53" t="s">
        <v>62</v>
      </c>
      <c r="B53" t="s">
        <v>106</v>
      </c>
      <c r="C53" t="s">
        <v>29</v>
      </c>
      <c r="D53" s="96">
        <v>0</v>
      </c>
      <c r="E53" s="96">
        <v>0</v>
      </c>
      <c r="F53" s="96">
        <v>0</v>
      </c>
    </row>
    <row r="54" spans="1:6" x14ac:dyDescent="0.25">
      <c r="A54" s="88" t="s">
        <v>99</v>
      </c>
      <c r="B54" s="88" t="s">
        <v>112</v>
      </c>
      <c r="C54" s="88" t="s">
        <v>113</v>
      </c>
      <c r="D54" s="89">
        <v>2750</v>
      </c>
      <c r="E54" s="89">
        <f t="shared" ref="E54:F56" si="12">E55</f>
        <v>150</v>
      </c>
      <c r="F54" s="89">
        <f t="shared" si="12"/>
        <v>2900</v>
      </c>
    </row>
    <row r="55" spans="1:6" x14ac:dyDescent="0.25">
      <c r="A55" s="66" t="s">
        <v>73</v>
      </c>
      <c r="B55" s="66" t="s">
        <v>51</v>
      </c>
      <c r="C55" s="66" t="s">
        <v>74</v>
      </c>
      <c r="D55" s="90">
        <v>2750</v>
      </c>
      <c r="E55" s="90">
        <f t="shared" si="12"/>
        <v>150</v>
      </c>
      <c r="F55" s="90">
        <f t="shared" si="12"/>
        <v>2900</v>
      </c>
    </row>
    <row r="56" spans="1:6" x14ac:dyDescent="0.25">
      <c r="A56" s="53" t="s">
        <v>62</v>
      </c>
      <c r="B56" s="53" t="s">
        <v>102</v>
      </c>
      <c r="C56" s="53" t="s">
        <v>21</v>
      </c>
      <c r="D56" s="87">
        <v>2750</v>
      </c>
      <c r="E56" s="87">
        <f t="shared" si="12"/>
        <v>150</v>
      </c>
      <c r="F56" s="87">
        <f t="shared" si="12"/>
        <v>2900</v>
      </c>
    </row>
    <row r="57" spans="1:6" x14ac:dyDescent="0.25">
      <c r="A57" t="s">
        <v>62</v>
      </c>
      <c r="B57" t="s">
        <v>106</v>
      </c>
      <c r="C57" t="s">
        <v>29</v>
      </c>
      <c r="D57" s="96">
        <v>2750</v>
      </c>
      <c r="E57" s="96">
        <v>150</v>
      </c>
      <c r="F57" s="96">
        <f>D57+E57</f>
        <v>2900</v>
      </c>
    </row>
    <row r="58" spans="1:6" x14ac:dyDescent="0.25">
      <c r="A58" s="88" t="s">
        <v>99</v>
      </c>
      <c r="B58" s="88" t="s">
        <v>114</v>
      </c>
      <c r="C58" s="88" t="s">
        <v>115</v>
      </c>
      <c r="D58" s="89">
        <v>20513.61</v>
      </c>
      <c r="E58" s="89">
        <f>E59+E62+E65+E68+E71</f>
        <v>550</v>
      </c>
      <c r="F58" s="89">
        <f>F59+F62+F65+F68+F71</f>
        <v>21063.61</v>
      </c>
    </row>
    <row r="59" spans="1:6" x14ac:dyDescent="0.25">
      <c r="A59" s="66" t="s">
        <v>73</v>
      </c>
      <c r="B59" s="66" t="s">
        <v>51</v>
      </c>
      <c r="C59" s="66" t="s">
        <v>74</v>
      </c>
      <c r="D59" s="90">
        <v>13350</v>
      </c>
      <c r="E59" s="90">
        <f t="shared" ref="E59:F60" si="13">E60</f>
        <v>1900</v>
      </c>
      <c r="F59" s="90">
        <f t="shared" si="13"/>
        <v>15250</v>
      </c>
    </row>
    <row r="60" spans="1:6" x14ac:dyDescent="0.25">
      <c r="A60" s="53" t="s">
        <v>62</v>
      </c>
      <c r="B60" s="53" t="s">
        <v>102</v>
      </c>
      <c r="C60" s="53" t="s">
        <v>21</v>
      </c>
      <c r="D60" s="87">
        <v>13350</v>
      </c>
      <c r="E60" s="87">
        <f t="shared" si="13"/>
        <v>1900</v>
      </c>
      <c r="F60" s="87">
        <f t="shared" si="13"/>
        <v>15250</v>
      </c>
    </row>
    <row r="61" spans="1:6" x14ac:dyDescent="0.25">
      <c r="A61" t="s">
        <v>62</v>
      </c>
      <c r="B61" t="s">
        <v>106</v>
      </c>
      <c r="C61" t="s">
        <v>29</v>
      </c>
      <c r="D61" s="96">
        <v>13350</v>
      </c>
      <c r="E61" s="96">
        <v>1900</v>
      </c>
      <c r="F61" s="96">
        <f>D61+E61</f>
        <v>15250</v>
      </c>
    </row>
    <row r="62" spans="1:6" x14ac:dyDescent="0.25">
      <c r="A62" s="69" t="s">
        <v>73</v>
      </c>
      <c r="B62" s="69" t="s">
        <v>48</v>
      </c>
      <c r="C62" s="69" t="s">
        <v>137</v>
      </c>
      <c r="D62" s="91">
        <v>4300</v>
      </c>
      <c r="E62" s="91">
        <f t="shared" ref="E62:F63" si="14">E63</f>
        <v>-750</v>
      </c>
      <c r="F62" s="91">
        <f t="shared" si="14"/>
        <v>3550</v>
      </c>
    </row>
    <row r="63" spans="1:6" x14ac:dyDescent="0.25">
      <c r="A63" s="53" t="s">
        <v>62</v>
      </c>
      <c r="B63" s="53" t="s">
        <v>102</v>
      </c>
      <c r="C63" s="53" t="s">
        <v>21</v>
      </c>
      <c r="D63" s="87">
        <v>4300</v>
      </c>
      <c r="E63" s="87">
        <f t="shared" si="14"/>
        <v>-750</v>
      </c>
      <c r="F63" s="87">
        <f t="shared" si="14"/>
        <v>3550</v>
      </c>
    </row>
    <row r="64" spans="1:6" x14ac:dyDescent="0.25">
      <c r="A64" t="s">
        <v>62</v>
      </c>
      <c r="B64" t="s">
        <v>106</v>
      </c>
      <c r="C64" t="s">
        <v>29</v>
      </c>
      <c r="D64" s="96">
        <v>4300</v>
      </c>
      <c r="E64" s="96">
        <v>-750</v>
      </c>
      <c r="F64" s="96">
        <f>D64+E64</f>
        <v>3550</v>
      </c>
    </row>
    <row r="65" spans="1:6" x14ac:dyDescent="0.25">
      <c r="A65" s="72" t="s">
        <v>73</v>
      </c>
      <c r="B65" s="72" t="s">
        <v>49</v>
      </c>
      <c r="C65" s="72" t="s">
        <v>134</v>
      </c>
      <c r="D65" s="92">
        <v>700</v>
      </c>
      <c r="E65" s="92">
        <f t="shared" ref="E65:F66" si="15">E66</f>
        <v>-600</v>
      </c>
      <c r="F65" s="92">
        <f t="shared" si="15"/>
        <v>100</v>
      </c>
    </row>
    <row r="66" spans="1:6" x14ac:dyDescent="0.25">
      <c r="A66" s="53" t="s">
        <v>62</v>
      </c>
      <c r="B66" s="53" t="s">
        <v>102</v>
      </c>
      <c r="C66" s="53" t="s">
        <v>21</v>
      </c>
      <c r="D66" s="87">
        <v>700</v>
      </c>
      <c r="E66" s="87">
        <f t="shared" si="15"/>
        <v>-600</v>
      </c>
      <c r="F66" s="87">
        <f t="shared" si="15"/>
        <v>100</v>
      </c>
    </row>
    <row r="67" spans="1:6" x14ac:dyDescent="0.25">
      <c r="A67" t="s">
        <v>62</v>
      </c>
      <c r="B67" t="s">
        <v>106</v>
      </c>
      <c r="C67" t="s">
        <v>29</v>
      </c>
      <c r="D67" s="96">
        <v>700</v>
      </c>
      <c r="E67" s="96">
        <v>-600</v>
      </c>
      <c r="F67" s="96">
        <f>D67+E67</f>
        <v>100</v>
      </c>
    </row>
    <row r="68" spans="1:6" x14ac:dyDescent="0.25">
      <c r="A68" s="75" t="s">
        <v>73</v>
      </c>
      <c r="B68" s="75" t="s">
        <v>40</v>
      </c>
      <c r="C68" s="75" t="s">
        <v>138</v>
      </c>
      <c r="D68" s="95">
        <v>2163.61</v>
      </c>
      <c r="E68" s="95">
        <f t="shared" ref="E68:F69" si="16">E69</f>
        <v>0</v>
      </c>
      <c r="F68" s="95">
        <f t="shared" si="16"/>
        <v>2163.61</v>
      </c>
    </row>
    <row r="69" spans="1:6" x14ac:dyDescent="0.25">
      <c r="A69" s="53" t="s">
        <v>62</v>
      </c>
      <c r="B69" s="53" t="s">
        <v>102</v>
      </c>
      <c r="C69" s="53" t="s">
        <v>21</v>
      </c>
      <c r="D69" s="87">
        <v>2163.61</v>
      </c>
      <c r="E69" s="87">
        <f t="shared" si="16"/>
        <v>0</v>
      </c>
      <c r="F69" s="87">
        <f t="shared" si="16"/>
        <v>2163.61</v>
      </c>
    </row>
    <row r="70" spans="1:6" x14ac:dyDescent="0.25">
      <c r="A70" t="s">
        <v>62</v>
      </c>
      <c r="B70" t="s">
        <v>106</v>
      </c>
      <c r="C70" t="s">
        <v>29</v>
      </c>
      <c r="D70" s="96">
        <v>2163.61</v>
      </c>
      <c r="E70" s="96"/>
      <c r="F70" s="96">
        <f>D70+E70</f>
        <v>2163.61</v>
      </c>
    </row>
    <row r="71" spans="1:6" x14ac:dyDescent="0.25">
      <c r="A71" s="77" t="s">
        <v>73</v>
      </c>
      <c r="B71" s="77" t="s">
        <v>43</v>
      </c>
      <c r="C71" s="77" t="s">
        <v>136</v>
      </c>
      <c r="D71" s="94">
        <v>0</v>
      </c>
      <c r="E71" s="94">
        <f t="shared" ref="E71:F72" si="17">E72</f>
        <v>0</v>
      </c>
      <c r="F71" s="94">
        <f t="shared" si="17"/>
        <v>0</v>
      </c>
    </row>
    <row r="72" spans="1:6" x14ac:dyDescent="0.25">
      <c r="A72" s="53" t="s">
        <v>62</v>
      </c>
      <c r="B72" s="53" t="s">
        <v>102</v>
      </c>
      <c r="C72" s="53" t="s">
        <v>21</v>
      </c>
      <c r="D72" s="87">
        <v>0</v>
      </c>
      <c r="E72" s="87">
        <f t="shared" si="17"/>
        <v>0</v>
      </c>
      <c r="F72" s="87">
        <f t="shared" si="17"/>
        <v>0</v>
      </c>
    </row>
    <row r="73" spans="1:6" x14ac:dyDescent="0.25">
      <c r="A73" t="s">
        <v>62</v>
      </c>
      <c r="B73" t="s">
        <v>106</v>
      </c>
      <c r="C73" t="s">
        <v>29</v>
      </c>
      <c r="D73" s="96">
        <v>0</v>
      </c>
      <c r="E73" s="96">
        <v>0</v>
      </c>
      <c r="F73" s="96">
        <f>D73+E73</f>
        <v>0</v>
      </c>
    </row>
    <row r="74" spans="1:6" x14ac:dyDescent="0.25">
      <c r="A74" s="88" t="s">
        <v>99</v>
      </c>
      <c r="B74" s="88" t="s">
        <v>116</v>
      </c>
      <c r="C74" s="88" t="s">
        <v>117</v>
      </c>
      <c r="D74" s="89">
        <v>0</v>
      </c>
      <c r="E74" s="89">
        <f>E75+E78</f>
        <v>0</v>
      </c>
      <c r="F74" s="89">
        <f>F75+F78</f>
        <v>0</v>
      </c>
    </row>
    <row r="75" spans="1:6" x14ac:dyDescent="0.25">
      <c r="A75" s="66" t="s">
        <v>73</v>
      </c>
      <c r="B75" s="66" t="s">
        <v>51</v>
      </c>
      <c r="C75" s="66" t="s">
        <v>74</v>
      </c>
      <c r="D75" s="90">
        <v>0</v>
      </c>
      <c r="E75" s="90">
        <f>E76</f>
        <v>0</v>
      </c>
      <c r="F75" s="90">
        <f>F76</f>
        <v>0</v>
      </c>
    </row>
    <row r="76" spans="1:6" x14ac:dyDescent="0.25">
      <c r="A76" s="53" t="s">
        <v>62</v>
      </c>
      <c r="B76" s="53" t="s">
        <v>102</v>
      </c>
      <c r="C76" s="53" t="s">
        <v>21</v>
      </c>
      <c r="D76" s="87">
        <v>0</v>
      </c>
      <c r="E76" s="87">
        <f>SUM(E77:E77)</f>
        <v>0</v>
      </c>
      <c r="F76" s="87">
        <f>SUM(F77:F77)</f>
        <v>0</v>
      </c>
    </row>
    <row r="77" spans="1:6" x14ac:dyDescent="0.25">
      <c r="A77" t="s">
        <v>62</v>
      </c>
      <c r="B77" t="s">
        <v>106</v>
      </c>
      <c r="C77" t="s">
        <v>29</v>
      </c>
      <c r="D77" s="96">
        <v>0</v>
      </c>
      <c r="E77" s="96">
        <v>0</v>
      </c>
      <c r="F77" s="96">
        <f>D77+E77</f>
        <v>0</v>
      </c>
    </row>
    <row r="78" spans="1:6" x14ac:dyDescent="0.25">
      <c r="A78" s="69" t="s">
        <v>73</v>
      </c>
      <c r="B78" s="69" t="s">
        <v>48</v>
      </c>
      <c r="C78" s="69" t="s">
        <v>135</v>
      </c>
      <c r="D78" s="91">
        <v>0</v>
      </c>
      <c r="E78" s="91">
        <f t="shared" ref="E78:F79" si="18">E79</f>
        <v>0</v>
      </c>
      <c r="F78" s="91">
        <f t="shared" si="18"/>
        <v>0</v>
      </c>
    </row>
    <row r="79" spans="1:6" x14ac:dyDescent="0.25">
      <c r="A79" s="53" t="s">
        <v>62</v>
      </c>
      <c r="B79" s="53" t="s">
        <v>102</v>
      </c>
      <c r="C79" s="53" t="s">
        <v>21</v>
      </c>
      <c r="D79" s="87">
        <v>0</v>
      </c>
      <c r="E79" s="87">
        <f t="shared" si="18"/>
        <v>0</v>
      </c>
      <c r="F79" s="87">
        <f t="shared" si="18"/>
        <v>0</v>
      </c>
    </row>
    <row r="80" spans="1:6" x14ac:dyDescent="0.25">
      <c r="A80" t="s">
        <v>62</v>
      </c>
      <c r="B80" t="s">
        <v>106</v>
      </c>
      <c r="C80" t="s">
        <v>29</v>
      </c>
      <c r="D80" s="96">
        <v>0</v>
      </c>
      <c r="E80" s="96">
        <v>0</v>
      </c>
      <c r="F80" s="96">
        <f>D80+E80</f>
        <v>0</v>
      </c>
    </row>
    <row r="81" spans="1:6" x14ac:dyDescent="0.25">
      <c r="A81" s="88" t="s">
        <v>99</v>
      </c>
      <c r="B81" s="88" t="s">
        <v>118</v>
      </c>
      <c r="C81" s="88" t="s">
        <v>119</v>
      </c>
      <c r="D81" s="89">
        <v>5009.95</v>
      </c>
      <c r="E81" s="89">
        <f>E82+E85+E88+E91+E94</f>
        <v>-2050</v>
      </c>
      <c r="F81" s="89">
        <f>F82+F85+F88+F91+F94</f>
        <v>2959.95</v>
      </c>
    </row>
    <row r="82" spans="1:6" x14ac:dyDescent="0.25">
      <c r="A82" s="66" t="s">
        <v>73</v>
      </c>
      <c r="B82" s="66" t="s">
        <v>51</v>
      </c>
      <c r="C82" s="66" t="s">
        <v>74</v>
      </c>
      <c r="D82" s="90">
        <v>0</v>
      </c>
      <c r="E82" s="90">
        <f t="shared" ref="E82:F83" si="19">E83</f>
        <v>0</v>
      </c>
      <c r="F82" s="90">
        <f t="shared" si="19"/>
        <v>0</v>
      </c>
    </row>
    <row r="83" spans="1:6" x14ac:dyDescent="0.25">
      <c r="A83" s="53" t="s">
        <v>62</v>
      </c>
      <c r="B83" s="53" t="s">
        <v>102</v>
      </c>
      <c r="C83" s="53" t="s">
        <v>21</v>
      </c>
      <c r="D83" s="87">
        <v>0</v>
      </c>
      <c r="E83" s="87">
        <f t="shared" si="19"/>
        <v>0</v>
      </c>
      <c r="F83" s="87">
        <f t="shared" si="19"/>
        <v>0</v>
      </c>
    </row>
    <row r="84" spans="1:6" x14ac:dyDescent="0.25">
      <c r="A84" t="s">
        <v>62</v>
      </c>
      <c r="B84" t="s">
        <v>106</v>
      </c>
      <c r="C84" t="s">
        <v>29</v>
      </c>
      <c r="D84" s="96">
        <v>0</v>
      </c>
      <c r="E84" s="96">
        <v>0</v>
      </c>
      <c r="F84" s="96">
        <f>D84+E84</f>
        <v>0</v>
      </c>
    </row>
    <row r="85" spans="1:6" x14ac:dyDescent="0.25">
      <c r="A85" s="69" t="s">
        <v>73</v>
      </c>
      <c r="B85" s="69" t="s">
        <v>48</v>
      </c>
      <c r="C85" s="69" t="s">
        <v>137</v>
      </c>
      <c r="D85" s="91">
        <v>3550</v>
      </c>
      <c r="E85" s="91">
        <f t="shared" ref="E85:F86" si="20">E86</f>
        <v>-2050</v>
      </c>
      <c r="F85" s="91">
        <f t="shared" si="20"/>
        <v>1500</v>
      </c>
    </row>
    <row r="86" spans="1:6" x14ac:dyDescent="0.25">
      <c r="A86" s="53" t="s">
        <v>62</v>
      </c>
      <c r="B86" s="53" t="s">
        <v>102</v>
      </c>
      <c r="C86" s="53" t="s">
        <v>21</v>
      </c>
      <c r="D86" s="87">
        <v>3550</v>
      </c>
      <c r="E86" s="87">
        <f t="shared" si="20"/>
        <v>-2050</v>
      </c>
      <c r="F86" s="87">
        <f t="shared" si="20"/>
        <v>1500</v>
      </c>
    </row>
    <row r="87" spans="1:6" x14ac:dyDescent="0.25">
      <c r="A87" t="s">
        <v>62</v>
      </c>
      <c r="B87" t="s">
        <v>106</v>
      </c>
      <c r="C87" t="s">
        <v>29</v>
      </c>
      <c r="D87" s="96">
        <v>3550</v>
      </c>
      <c r="E87" s="96">
        <v>-2050</v>
      </c>
      <c r="F87" s="96">
        <f>D87+E87</f>
        <v>1500</v>
      </c>
    </row>
    <row r="88" spans="1:6" x14ac:dyDescent="0.25">
      <c r="A88" s="75" t="s">
        <v>73</v>
      </c>
      <c r="B88" s="75" t="s">
        <v>40</v>
      </c>
      <c r="C88" s="75" t="s">
        <v>138</v>
      </c>
      <c r="D88" s="97">
        <v>1459.95</v>
      </c>
      <c r="E88" s="97">
        <f t="shared" ref="E88:F89" si="21">E89</f>
        <v>0</v>
      </c>
      <c r="F88" s="97">
        <f t="shared" si="21"/>
        <v>1459.95</v>
      </c>
    </row>
    <row r="89" spans="1:6" x14ac:dyDescent="0.25">
      <c r="A89" s="53" t="s">
        <v>62</v>
      </c>
      <c r="B89" s="53" t="s">
        <v>102</v>
      </c>
      <c r="C89" s="53" t="s">
        <v>21</v>
      </c>
      <c r="D89" s="87">
        <v>1459.95</v>
      </c>
      <c r="E89" s="87">
        <f t="shared" si="21"/>
        <v>0</v>
      </c>
      <c r="F89" s="87">
        <f t="shared" si="21"/>
        <v>1459.95</v>
      </c>
    </row>
    <row r="90" spans="1:6" x14ac:dyDescent="0.25">
      <c r="A90" t="s">
        <v>62</v>
      </c>
      <c r="B90" t="s">
        <v>106</v>
      </c>
      <c r="C90" t="s">
        <v>29</v>
      </c>
      <c r="D90" s="96">
        <v>1459.95</v>
      </c>
      <c r="E90" s="96"/>
      <c r="F90" s="96">
        <f>D90+E90</f>
        <v>1459.95</v>
      </c>
    </row>
    <row r="91" spans="1:6" x14ac:dyDescent="0.25">
      <c r="A91" s="77" t="s">
        <v>73</v>
      </c>
      <c r="B91" s="77" t="s">
        <v>43</v>
      </c>
      <c r="C91" s="77" t="s">
        <v>136</v>
      </c>
      <c r="D91" s="94">
        <v>0</v>
      </c>
      <c r="E91" s="94">
        <f t="shared" ref="E91:F92" si="22">E92</f>
        <v>0</v>
      </c>
      <c r="F91" s="94">
        <f t="shared" si="22"/>
        <v>0</v>
      </c>
    </row>
    <row r="92" spans="1:6" x14ac:dyDescent="0.25">
      <c r="A92" s="53" t="s">
        <v>62</v>
      </c>
      <c r="B92" s="53" t="s">
        <v>102</v>
      </c>
      <c r="C92" s="53" t="s">
        <v>21</v>
      </c>
      <c r="D92" s="87">
        <v>0</v>
      </c>
      <c r="E92" s="87">
        <f t="shared" si="22"/>
        <v>0</v>
      </c>
      <c r="F92" s="87">
        <f t="shared" si="22"/>
        <v>0</v>
      </c>
    </row>
    <row r="93" spans="1:6" x14ac:dyDescent="0.25">
      <c r="A93" t="s">
        <v>62</v>
      </c>
      <c r="B93" t="s">
        <v>106</v>
      </c>
      <c r="C93" t="s">
        <v>29</v>
      </c>
      <c r="D93" s="96">
        <v>0</v>
      </c>
      <c r="E93" s="96">
        <v>0</v>
      </c>
      <c r="F93" s="96">
        <f>D93+E93</f>
        <v>0</v>
      </c>
    </row>
    <row r="94" spans="1:6" x14ac:dyDescent="0.25">
      <c r="A94" s="79" t="s">
        <v>73</v>
      </c>
      <c r="B94" s="79" t="s">
        <v>44</v>
      </c>
      <c r="C94" s="79" t="s">
        <v>136</v>
      </c>
      <c r="D94" s="93">
        <v>0</v>
      </c>
      <c r="E94" s="93">
        <f t="shared" ref="E94:F95" si="23">E95</f>
        <v>0</v>
      </c>
      <c r="F94" s="93">
        <f t="shared" si="23"/>
        <v>0</v>
      </c>
    </row>
    <row r="95" spans="1:6" x14ac:dyDescent="0.25">
      <c r="A95" s="53" t="s">
        <v>62</v>
      </c>
      <c r="B95" s="53" t="s">
        <v>102</v>
      </c>
      <c r="C95" s="53" t="s">
        <v>21</v>
      </c>
      <c r="D95" s="87">
        <v>0</v>
      </c>
      <c r="E95" s="87">
        <f t="shared" si="23"/>
        <v>0</v>
      </c>
      <c r="F95" s="87">
        <f t="shared" si="23"/>
        <v>0</v>
      </c>
    </row>
    <row r="96" spans="1:6" x14ac:dyDescent="0.25">
      <c r="A96" t="s">
        <v>62</v>
      </c>
      <c r="B96" t="s">
        <v>106</v>
      </c>
      <c r="C96" t="s">
        <v>29</v>
      </c>
      <c r="D96" s="96">
        <v>0</v>
      </c>
      <c r="E96" s="96">
        <v>0</v>
      </c>
      <c r="F96" s="96">
        <f>D96+E96</f>
        <v>0</v>
      </c>
    </row>
    <row r="97" spans="1:6" x14ac:dyDescent="0.25">
      <c r="A97" s="88" t="s">
        <v>99</v>
      </c>
      <c r="B97" s="88" t="s">
        <v>120</v>
      </c>
      <c r="C97" s="88" t="s">
        <v>121</v>
      </c>
      <c r="D97" s="89">
        <v>4861.32</v>
      </c>
      <c r="E97" s="89">
        <f>E98+E101+E104+E107</f>
        <v>2900</v>
      </c>
      <c r="F97" s="89">
        <f>F98+F101+F104+F107</f>
        <v>7761.32</v>
      </c>
    </row>
    <row r="98" spans="1:6" x14ac:dyDescent="0.25">
      <c r="A98" s="66" t="s">
        <v>73</v>
      </c>
      <c r="B98" s="66" t="s">
        <v>51</v>
      </c>
      <c r="C98" s="66" t="s">
        <v>74</v>
      </c>
      <c r="D98" s="90">
        <v>2450</v>
      </c>
      <c r="E98" s="90">
        <f t="shared" ref="E98:F99" si="24">E99</f>
        <v>2000</v>
      </c>
      <c r="F98" s="90">
        <f t="shared" si="24"/>
        <v>4450</v>
      </c>
    </row>
    <row r="99" spans="1:6" x14ac:dyDescent="0.25">
      <c r="A99" s="53" t="s">
        <v>62</v>
      </c>
      <c r="B99" s="53" t="s">
        <v>102</v>
      </c>
      <c r="C99" s="53" t="s">
        <v>21</v>
      </c>
      <c r="D99" s="87">
        <v>2450</v>
      </c>
      <c r="E99" s="87">
        <f t="shared" si="24"/>
        <v>2000</v>
      </c>
      <c r="F99" s="87">
        <f t="shared" si="24"/>
        <v>4450</v>
      </c>
    </row>
    <row r="100" spans="1:6" x14ac:dyDescent="0.25">
      <c r="A100" t="s">
        <v>62</v>
      </c>
      <c r="B100" t="s">
        <v>106</v>
      </c>
      <c r="C100" t="s">
        <v>29</v>
      </c>
      <c r="D100" s="96">
        <v>2450</v>
      </c>
      <c r="E100" s="96">
        <v>2000</v>
      </c>
      <c r="F100" s="96">
        <f>D100+E100</f>
        <v>4450</v>
      </c>
    </row>
    <row r="101" spans="1:6" x14ac:dyDescent="0.25">
      <c r="A101" s="72" t="s">
        <v>73</v>
      </c>
      <c r="B101" s="72" t="s">
        <v>49</v>
      </c>
      <c r="C101" s="72" t="s">
        <v>134</v>
      </c>
      <c r="D101" s="92">
        <v>150</v>
      </c>
      <c r="E101" s="92">
        <f t="shared" ref="E101:F102" si="25">E102</f>
        <v>0</v>
      </c>
      <c r="F101" s="92">
        <f t="shared" si="25"/>
        <v>150</v>
      </c>
    </row>
    <row r="102" spans="1:6" x14ac:dyDescent="0.25">
      <c r="A102" s="53" t="s">
        <v>62</v>
      </c>
      <c r="B102" s="53" t="s">
        <v>102</v>
      </c>
      <c r="C102" s="53" t="s">
        <v>21</v>
      </c>
      <c r="D102" s="87">
        <v>150</v>
      </c>
      <c r="E102" s="87">
        <f t="shared" si="25"/>
        <v>0</v>
      </c>
      <c r="F102" s="87">
        <f t="shared" si="25"/>
        <v>150</v>
      </c>
    </row>
    <row r="103" spans="1:6" x14ac:dyDescent="0.25">
      <c r="A103" t="s">
        <v>62</v>
      </c>
      <c r="B103" t="s">
        <v>106</v>
      </c>
      <c r="C103" t="s">
        <v>29</v>
      </c>
      <c r="D103" s="96">
        <v>150</v>
      </c>
      <c r="E103" s="96"/>
      <c r="F103" s="96">
        <f>D103+E103</f>
        <v>150</v>
      </c>
    </row>
    <row r="104" spans="1:6" x14ac:dyDescent="0.25">
      <c r="A104" s="75" t="s">
        <v>73</v>
      </c>
      <c r="B104" s="75" t="s">
        <v>40</v>
      </c>
      <c r="C104" s="75" t="s">
        <v>138</v>
      </c>
      <c r="D104" s="95">
        <v>1161.32</v>
      </c>
      <c r="E104" s="95">
        <f t="shared" ref="E104:F105" si="26">E105</f>
        <v>0</v>
      </c>
      <c r="F104" s="95">
        <f t="shared" si="26"/>
        <v>1161.32</v>
      </c>
    </row>
    <row r="105" spans="1:6" x14ac:dyDescent="0.25">
      <c r="A105" s="53" t="s">
        <v>62</v>
      </c>
      <c r="B105" s="53" t="s">
        <v>102</v>
      </c>
      <c r="C105" s="53" t="s">
        <v>21</v>
      </c>
      <c r="D105" s="87">
        <v>1161.32</v>
      </c>
      <c r="E105" s="87">
        <f t="shared" si="26"/>
        <v>0</v>
      </c>
      <c r="F105" s="87">
        <f t="shared" si="26"/>
        <v>1161.32</v>
      </c>
    </row>
    <row r="106" spans="1:6" x14ac:dyDescent="0.25">
      <c r="A106" t="s">
        <v>62</v>
      </c>
      <c r="B106" t="s">
        <v>106</v>
      </c>
      <c r="C106" t="s">
        <v>29</v>
      </c>
      <c r="D106" s="96">
        <v>1161.32</v>
      </c>
      <c r="E106" s="96"/>
      <c r="F106" s="96">
        <f>D106+E106</f>
        <v>1161.32</v>
      </c>
    </row>
    <row r="107" spans="1:6" x14ac:dyDescent="0.25">
      <c r="A107" s="69" t="s">
        <v>73</v>
      </c>
      <c r="B107" s="69" t="s">
        <v>48</v>
      </c>
      <c r="C107" s="69" t="s">
        <v>135</v>
      </c>
      <c r="D107" s="91">
        <v>1100</v>
      </c>
      <c r="E107" s="91">
        <f t="shared" ref="E107:F108" si="27">E108</f>
        <v>900</v>
      </c>
      <c r="F107" s="91">
        <f t="shared" si="27"/>
        <v>2000</v>
      </c>
    </row>
    <row r="108" spans="1:6" x14ac:dyDescent="0.25">
      <c r="A108" s="53" t="s">
        <v>62</v>
      </c>
      <c r="B108" s="53" t="s">
        <v>102</v>
      </c>
      <c r="C108" s="53" t="s">
        <v>21</v>
      </c>
      <c r="D108" s="87">
        <v>1100</v>
      </c>
      <c r="E108" s="87">
        <f t="shared" si="27"/>
        <v>900</v>
      </c>
      <c r="F108" s="87">
        <f t="shared" si="27"/>
        <v>2000</v>
      </c>
    </row>
    <row r="109" spans="1:6" x14ac:dyDescent="0.25">
      <c r="A109" t="s">
        <v>62</v>
      </c>
      <c r="B109" t="s">
        <v>106</v>
      </c>
      <c r="C109" t="s">
        <v>29</v>
      </c>
      <c r="D109" s="96">
        <v>1100</v>
      </c>
      <c r="E109" s="96">
        <v>900</v>
      </c>
      <c r="F109" s="96">
        <f>D109+E109</f>
        <v>2000</v>
      </c>
    </row>
    <row r="110" spans="1:6" x14ac:dyDescent="0.25">
      <c r="A110" s="88" t="s">
        <v>99</v>
      </c>
      <c r="B110" s="88" t="s">
        <v>122</v>
      </c>
      <c r="C110" s="88" t="s">
        <v>123</v>
      </c>
      <c r="D110" s="89">
        <v>0</v>
      </c>
      <c r="E110" s="89">
        <f>E111+E114</f>
        <v>0</v>
      </c>
      <c r="F110" s="89">
        <f>F111+F114</f>
        <v>0</v>
      </c>
    </row>
    <row r="111" spans="1:6" x14ac:dyDescent="0.25">
      <c r="A111" s="66" t="s">
        <v>73</v>
      </c>
      <c r="B111" s="66" t="s">
        <v>51</v>
      </c>
      <c r="C111" s="66" t="s">
        <v>74</v>
      </c>
      <c r="D111" s="90">
        <v>0</v>
      </c>
      <c r="E111" s="90">
        <f t="shared" ref="E111:F112" si="28">E112</f>
        <v>0</v>
      </c>
      <c r="F111" s="90">
        <f t="shared" si="28"/>
        <v>0</v>
      </c>
    </row>
    <row r="112" spans="1:6" x14ac:dyDescent="0.25">
      <c r="A112" s="53" t="s">
        <v>62</v>
      </c>
      <c r="B112" s="53" t="s">
        <v>102</v>
      </c>
      <c r="C112" s="53" t="s">
        <v>21</v>
      </c>
      <c r="D112" s="87">
        <v>0</v>
      </c>
      <c r="E112" s="87">
        <f t="shared" si="28"/>
        <v>0</v>
      </c>
      <c r="F112" s="87">
        <f t="shared" si="28"/>
        <v>0</v>
      </c>
    </row>
    <row r="113" spans="1:6" x14ac:dyDescent="0.25">
      <c r="A113" t="s">
        <v>62</v>
      </c>
      <c r="B113" t="s">
        <v>106</v>
      </c>
      <c r="C113" t="s">
        <v>29</v>
      </c>
      <c r="D113" s="96">
        <v>0</v>
      </c>
      <c r="E113" s="96">
        <v>0</v>
      </c>
      <c r="F113" s="96">
        <f>D113+E113</f>
        <v>0</v>
      </c>
    </row>
    <row r="114" spans="1:6" x14ac:dyDescent="0.25">
      <c r="A114" s="75" t="s">
        <v>73</v>
      </c>
      <c r="B114" s="75" t="s">
        <v>40</v>
      </c>
      <c r="C114" s="75" t="s">
        <v>139</v>
      </c>
      <c r="D114" s="95">
        <v>0</v>
      </c>
      <c r="E114" s="95">
        <f t="shared" ref="E114:F115" si="29">E115</f>
        <v>0</v>
      </c>
      <c r="F114" s="95">
        <f t="shared" si="29"/>
        <v>0</v>
      </c>
    </row>
    <row r="115" spans="1:6" x14ac:dyDescent="0.25">
      <c r="A115" s="53" t="s">
        <v>62</v>
      </c>
      <c r="B115" s="53" t="s">
        <v>102</v>
      </c>
      <c r="C115" s="53" t="s">
        <v>21</v>
      </c>
      <c r="D115" s="87">
        <v>0</v>
      </c>
      <c r="E115" s="87">
        <f t="shared" si="29"/>
        <v>0</v>
      </c>
      <c r="F115" s="87">
        <f t="shared" si="29"/>
        <v>0</v>
      </c>
    </row>
    <row r="116" spans="1:6" x14ac:dyDescent="0.25">
      <c r="A116" t="s">
        <v>62</v>
      </c>
      <c r="B116" t="s">
        <v>106</v>
      </c>
      <c r="C116" t="s">
        <v>29</v>
      </c>
      <c r="D116" s="96">
        <v>0</v>
      </c>
      <c r="E116" s="96">
        <v>0</v>
      </c>
      <c r="F116" s="96">
        <f>D116+E116</f>
        <v>0</v>
      </c>
    </row>
    <row r="117" spans="1:6" ht="26.25" x14ac:dyDescent="0.25">
      <c r="A117" s="88" t="s">
        <v>99</v>
      </c>
      <c r="B117" s="88" t="s">
        <v>124</v>
      </c>
      <c r="C117" s="104" t="s">
        <v>125</v>
      </c>
      <c r="D117" s="89">
        <v>2877.7200000000003</v>
      </c>
      <c r="E117" s="89">
        <f>E118+E121+E124+E127</f>
        <v>102.95</v>
      </c>
      <c r="F117" s="89">
        <f>F118+F121+F124+F127</f>
        <v>2980.67</v>
      </c>
    </row>
    <row r="118" spans="1:6" x14ac:dyDescent="0.25">
      <c r="A118" s="66" t="s">
        <v>73</v>
      </c>
      <c r="B118" s="66" t="s">
        <v>51</v>
      </c>
      <c r="C118" s="66" t="s">
        <v>74</v>
      </c>
      <c r="D118" s="90">
        <v>0</v>
      </c>
      <c r="E118" s="90">
        <f t="shared" ref="E118:F119" si="30">E119</f>
        <v>102.95</v>
      </c>
      <c r="F118" s="90">
        <f t="shared" si="30"/>
        <v>102.95</v>
      </c>
    </row>
    <row r="119" spans="1:6" x14ac:dyDescent="0.25">
      <c r="A119" s="53" t="s">
        <v>62</v>
      </c>
      <c r="B119" s="53" t="s">
        <v>102</v>
      </c>
      <c r="C119" s="53" t="s">
        <v>21</v>
      </c>
      <c r="D119" s="87">
        <v>0</v>
      </c>
      <c r="E119" s="87">
        <f t="shared" si="30"/>
        <v>102.95</v>
      </c>
      <c r="F119" s="87">
        <f t="shared" si="30"/>
        <v>102.95</v>
      </c>
    </row>
    <row r="120" spans="1:6" x14ac:dyDescent="0.25">
      <c r="A120" t="s">
        <v>62</v>
      </c>
      <c r="B120" t="s">
        <v>106</v>
      </c>
      <c r="C120" t="s">
        <v>29</v>
      </c>
      <c r="D120" s="96">
        <v>0</v>
      </c>
      <c r="E120" s="96">
        <v>102.95</v>
      </c>
      <c r="F120" s="96">
        <f>D120+E120</f>
        <v>102.95</v>
      </c>
    </row>
    <row r="121" spans="1:6" x14ac:dyDescent="0.25">
      <c r="A121" s="75" t="s">
        <v>73</v>
      </c>
      <c r="B121" s="75" t="s">
        <v>40</v>
      </c>
      <c r="C121" s="75" t="s">
        <v>139</v>
      </c>
      <c r="D121" s="95">
        <v>2877.7200000000003</v>
      </c>
      <c r="E121" s="95">
        <f t="shared" ref="E121:F122" si="31">E122</f>
        <v>0</v>
      </c>
      <c r="F121" s="95">
        <f t="shared" si="31"/>
        <v>2877.7200000000003</v>
      </c>
    </row>
    <row r="122" spans="1:6" x14ac:dyDescent="0.25">
      <c r="A122" s="53" t="s">
        <v>62</v>
      </c>
      <c r="B122" s="53" t="s">
        <v>102</v>
      </c>
      <c r="C122" s="53" t="s">
        <v>21</v>
      </c>
      <c r="D122" s="68">
        <v>2877.7200000000003</v>
      </c>
      <c r="E122" s="68">
        <f t="shared" si="31"/>
        <v>0</v>
      </c>
      <c r="F122" s="68">
        <f t="shared" si="31"/>
        <v>2877.7200000000003</v>
      </c>
    </row>
    <row r="123" spans="1:6" x14ac:dyDescent="0.25">
      <c r="A123" t="s">
        <v>62</v>
      </c>
      <c r="B123" t="s">
        <v>106</v>
      </c>
      <c r="C123" t="s">
        <v>29</v>
      </c>
      <c r="D123" s="102">
        <v>2877.7200000000003</v>
      </c>
      <c r="E123" s="102"/>
      <c r="F123" s="102">
        <f>D123+E123</f>
        <v>2877.7200000000003</v>
      </c>
    </row>
    <row r="124" spans="1:6" x14ac:dyDescent="0.25">
      <c r="A124" s="77" t="s">
        <v>73</v>
      </c>
      <c r="B124" s="77" t="s">
        <v>43</v>
      </c>
      <c r="C124" s="77" t="s">
        <v>136</v>
      </c>
      <c r="D124" s="94">
        <v>0</v>
      </c>
      <c r="E124" s="94">
        <f t="shared" ref="E124:F125" si="32">E125</f>
        <v>0</v>
      </c>
      <c r="F124" s="94">
        <f t="shared" si="32"/>
        <v>0</v>
      </c>
    </row>
    <row r="125" spans="1:6" x14ac:dyDescent="0.25">
      <c r="A125" s="53" t="s">
        <v>62</v>
      </c>
      <c r="B125" s="53" t="s">
        <v>102</v>
      </c>
      <c r="C125" s="53" t="s">
        <v>21</v>
      </c>
      <c r="D125" s="87">
        <v>0</v>
      </c>
      <c r="E125" s="87">
        <f t="shared" si="32"/>
        <v>0</v>
      </c>
      <c r="F125" s="87">
        <f t="shared" si="32"/>
        <v>0</v>
      </c>
    </row>
    <row r="126" spans="1:6" x14ac:dyDescent="0.25">
      <c r="A126" t="s">
        <v>62</v>
      </c>
      <c r="B126" t="s">
        <v>106</v>
      </c>
      <c r="C126" t="s">
        <v>29</v>
      </c>
      <c r="D126" s="96">
        <v>0</v>
      </c>
      <c r="E126" s="96">
        <v>0</v>
      </c>
      <c r="F126" s="96">
        <f>D126+E126</f>
        <v>0</v>
      </c>
    </row>
    <row r="127" spans="1:6" x14ac:dyDescent="0.25">
      <c r="A127" s="79" t="s">
        <v>73</v>
      </c>
      <c r="B127" s="79" t="s">
        <v>44</v>
      </c>
      <c r="C127" s="79" t="s">
        <v>140</v>
      </c>
      <c r="D127" s="93">
        <v>0</v>
      </c>
      <c r="E127" s="93">
        <f t="shared" ref="E127:F128" si="33">E128</f>
        <v>0</v>
      </c>
      <c r="F127" s="93">
        <f t="shared" si="33"/>
        <v>0</v>
      </c>
    </row>
    <row r="128" spans="1:6" x14ac:dyDescent="0.25">
      <c r="A128" s="53" t="s">
        <v>62</v>
      </c>
      <c r="B128" s="53" t="s">
        <v>102</v>
      </c>
      <c r="C128" s="53" t="s">
        <v>21</v>
      </c>
      <c r="D128" s="87">
        <v>0</v>
      </c>
      <c r="E128" s="87">
        <f t="shared" si="33"/>
        <v>0</v>
      </c>
      <c r="F128" s="87">
        <f t="shared" si="33"/>
        <v>0</v>
      </c>
    </row>
    <row r="129" spans="1:6" x14ac:dyDescent="0.25">
      <c r="A129" t="s">
        <v>62</v>
      </c>
      <c r="B129" t="s">
        <v>106</v>
      </c>
      <c r="C129" t="s">
        <v>29</v>
      </c>
      <c r="D129" s="96">
        <v>0</v>
      </c>
      <c r="E129" s="96">
        <v>0</v>
      </c>
      <c r="F129" s="96">
        <f>D129+E129</f>
        <v>0</v>
      </c>
    </row>
    <row r="130" spans="1:6" x14ac:dyDescent="0.25">
      <c r="A130" s="88" t="s">
        <v>126</v>
      </c>
      <c r="B130" s="88" t="s">
        <v>127</v>
      </c>
      <c r="C130" s="88" t="s">
        <v>128</v>
      </c>
      <c r="D130" s="89">
        <v>45519.17</v>
      </c>
      <c r="E130" s="89">
        <f>E131+E134+E137+E141+E144+E147</f>
        <v>2850</v>
      </c>
      <c r="F130" s="89">
        <f>F131+F134+F137+F141+F144+F147</f>
        <v>48369.17</v>
      </c>
    </row>
    <row r="131" spans="1:6" x14ac:dyDescent="0.25">
      <c r="A131" s="69" t="s">
        <v>73</v>
      </c>
      <c r="B131" s="69" t="s">
        <v>48</v>
      </c>
      <c r="C131" s="69" t="s">
        <v>135</v>
      </c>
      <c r="D131" s="91">
        <v>720.38</v>
      </c>
      <c r="E131" s="91">
        <f t="shared" ref="E131:F132" si="34">E132</f>
        <v>0</v>
      </c>
      <c r="F131" s="91">
        <f t="shared" si="34"/>
        <v>720.38</v>
      </c>
    </row>
    <row r="132" spans="1:6" x14ac:dyDescent="0.25">
      <c r="A132" s="53" t="s">
        <v>62</v>
      </c>
      <c r="B132" s="53" t="s">
        <v>129</v>
      </c>
      <c r="C132" s="53" t="s">
        <v>23</v>
      </c>
      <c r="D132" s="87">
        <v>720.38</v>
      </c>
      <c r="E132" s="87">
        <f t="shared" si="34"/>
        <v>0</v>
      </c>
      <c r="F132" s="87">
        <f t="shared" si="34"/>
        <v>720.38</v>
      </c>
    </row>
    <row r="133" spans="1:6" ht="30" x14ac:dyDescent="0.25">
      <c r="A133" t="s">
        <v>62</v>
      </c>
      <c r="B133" t="s">
        <v>130</v>
      </c>
      <c r="C133" s="71" t="s">
        <v>38</v>
      </c>
      <c r="D133" s="96">
        <v>720.38</v>
      </c>
      <c r="E133" s="96"/>
      <c r="F133" s="96">
        <f>D133+E133</f>
        <v>720.38</v>
      </c>
    </row>
    <row r="134" spans="1:6" x14ac:dyDescent="0.25">
      <c r="A134" s="72" t="s">
        <v>73</v>
      </c>
      <c r="B134" s="72" t="s">
        <v>49</v>
      </c>
      <c r="C134" s="72" t="s">
        <v>141</v>
      </c>
      <c r="D134" s="98">
        <v>326.51</v>
      </c>
      <c r="E134" s="98">
        <f t="shared" ref="E134:F135" si="35">E135</f>
        <v>0</v>
      </c>
      <c r="F134" s="98">
        <f t="shared" si="35"/>
        <v>326.51</v>
      </c>
    </row>
    <row r="135" spans="1:6" x14ac:dyDescent="0.25">
      <c r="A135" s="53" t="s">
        <v>62</v>
      </c>
      <c r="B135" s="53" t="s">
        <v>129</v>
      </c>
      <c r="C135" s="53" t="s">
        <v>23</v>
      </c>
      <c r="D135" s="68">
        <v>326.51</v>
      </c>
      <c r="E135" s="68">
        <f t="shared" si="35"/>
        <v>0</v>
      </c>
      <c r="F135" s="68">
        <f t="shared" si="35"/>
        <v>326.51</v>
      </c>
    </row>
    <row r="136" spans="1:6" ht="30" x14ac:dyDescent="0.25">
      <c r="A136" t="s">
        <v>62</v>
      </c>
      <c r="B136" t="s">
        <v>130</v>
      </c>
      <c r="C136" s="71" t="s">
        <v>38</v>
      </c>
      <c r="D136" s="68">
        <v>326.51</v>
      </c>
      <c r="E136" s="68"/>
      <c r="F136" s="68">
        <f>D136+E136</f>
        <v>326.51</v>
      </c>
    </row>
    <row r="137" spans="1:6" x14ac:dyDescent="0.25">
      <c r="A137" s="75" t="s">
        <v>73</v>
      </c>
      <c r="B137" s="75" t="s">
        <v>40</v>
      </c>
      <c r="C137" s="75" t="s">
        <v>138</v>
      </c>
      <c r="D137" s="95">
        <v>15772.279999999999</v>
      </c>
      <c r="E137" s="95">
        <f>E138</f>
        <v>2850</v>
      </c>
      <c r="F137" s="95">
        <f>F138</f>
        <v>18622.28</v>
      </c>
    </row>
    <row r="138" spans="1:6" x14ac:dyDescent="0.25">
      <c r="A138" s="53" t="s">
        <v>62</v>
      </c>
      <c r="B138" s="53" t="s">
        <v>129</v>
      </c>
      <c r="C138" s="53" t="s">
        <v>23</v>
      </c>
      <c r="D138" s="87">
        <v>15772.279999999999</v>
      </c>
      <c r="E138" s="87">
        <f>E139+E140</f>
        <v>2850</v>
      </c>
      <c r="F138" s="87">
        <f>F139+F140</f>
        <v>18622.28</v>
      </c>
    </row>
    <row r="139" spans="1:6" ht="30" x14ac:dyDescent="0.25">
      <c r="A139" t="s">
        <v>62</v>
      </c>
      <c r="B139" t="s">
        <v>131</v>
      </c>
      <c r="C139" s="71" t="s">
        <v>24</v>
      </c>
      <c r="D139" s="96">
        <v>10617.82</v>
      </c>
      <c r="E139" s="96"/>
      <c r="F139" s="96">
        <f>D139+E139</f>
        <v>10617.82</v>
      </c>
    </row>
    <row r="140" spans="1:6" ht="30" x14ac:dyDescent="0.25">
      <c r="A140" t="s">
        <v>62</v>
      </c>
      <c r="B140" t="s">
        <v>130</v>
      </c>
      <c r="C140" s="71" t="s">
        <v>38</v>
      </c>
      <c r="D140" s="96">
        <v>5154.46</v>
      </c>
      <c r="E140" s="96">
        <v>2850</v>
      </c>
      <c r="F140" s="96">
        <f>D140+E140</f>
        <v>8004.46</v>
      </c>
    </row>
    <row r="141" spans="1:6" x14ac:dyDescent="0.25">
      <c r="A141" s="77" t="s">
        <v>73</v>
      </c>
      <c r="B141" s="77" t="s">
        <v>43</v>
      </c>
      <c r="C141" s="77" t="s">
        <v>136</v>
      </c>
      <c r="D141" s="94">
        <v>0</v>
      </c>
      <c r="E141" s="94">
        <f t="shared" ref="E141:F142" si="36">E142</f>
        <v>0</v>
      </c>
      <c r="F141" s="94">
        <f t="shared" si="36"/>
        <v>0</v>
      </c>
    </row>
    <row r="142" spans="1:6" ht="30" x14ac:dyDescent="0.25">
      <c r="A142" s="53" t="s">
        <v>62</v>
      </c>
      <c r="B142" s="53" t="s">
        <v>129</v>
      </c>
      <c r="C142" s="106" t="s">
        <v>23</v>
      </c>
      <c r="D142" s="87">
        <v>0</v>
      </c>
      <c r="E142" s="87">
        <f t="shared" si="36"/>
        <v>0</v>
      </c>
      <c r="F142" s="87">
        <f t="shared" si="36"/>
        <v>0</v>
      </c>
    </row>
    <row r="143" spans="1:6" ht="30" x14ac:dyDescent="0.25">
      <c r="A143" t="s">
        <v>62</v>
      </c>
      <c r="B143" t="s">
        <v>130</v>
      </c>
      <c r="C143" s="71" t="s">
        <v>38</v>
      </c>
      <c r="D143" s="96">
        <v>0</v>
      </c>
      <c r="E143" s="96">
        <v>0</v>
      </c>
      <c r="F143" s="96">
        <f>D143+E143</f>
        <v>0</v>
      </c>
    </row>
    <row r="144" spans="1:6" x14ac:dyDescent="0.25">
      <c r="A144" s="79" t="s">
        <v>73</v>
      </c>
      <c r="B144" s="79" t="s">
        <v>44</v>
      </c>
      <c r="C144" s="79" t="s">
        <v>142</v>
      </c>
      <c r="D144" s="93">
        <v>200</v>
      </c>
      <c r="E144" s="93">
        <f t="shared" ref="E144:F145" si="37">E145</f>
        <v>0</v>
      </c>
      <c r="F144" s="93">
        <f t="shared" si="37"/>
        <v>200</v>
      </c>
    </row>
    <row r="145" spans="1:6" x14ac:dyDescent="0.25">
      <c r="A145" s="53" t="s">
        <v>62</v>
      </c>
      <c r="B145" s="53" t="s">
        <v>129</v>
      </c>
      <c r="C145" s="53" t="s">
        <v>23</v>
      </c>
      <c r="D145" s="87">
        <v>200</v>
      </c>
      <c r="E145" s="87">
        <f t="shared" si="37"/>
        <v>0</v>
      </c>
      <c r="F145" s="87">
        <f t="shared" si="37"/>
        <v>200</v>
      </c>
    </row>
    <row r="146" spans="1:6" ht="30" x14ac:dyDescent="0.25">
      <c r="A146" t="s">
        <v>62</v>
      </c>
      <c r="B146" t="s">
        <v>130</v>
      </c>
      <c r="C146" s="71" t="s">
        <v>38</v>
      </c>
      <c r="D146" s="96">
        <v>200</v>
      </c>
      <c r="E146" s="96"/>
      <c r="F146" s="96">
        <f>D146+E146</f>
        <v>200</v>
      </c>
    </row>
    <row r="147" spans="1:6" ht="32.25" customHeight="1" x14ac:dyDescent="0.25">
      <c r="A147" s="81" t="s">
        <v>73</v>
      </c>
      <c r="B147" s="81" t="s">
        <v>52</v>
      </c>
      <c r="C147" s="105" t="s">
        <v>82</v>
      </c>
      <c r="D147" s="99">
        <v>28500</v>
      </c>
      <c r="E147" s="99">
        <f t="shared" ref="E147:F147" si="38">E148</f>
        <v>0</v>
      </c>
      <c r="F147" s="99">
        <f t="shared" si="38"/>
        <v>28500</v>
      </c>
    </row>
    <row r="148" spans="1:6" ht="30" x14ac:dyDescent="0.25">
      <c r="A148" s="53" t="s">
        <v>62</v>
      </c>
      <c r="B148" s="53" t="s">
        <v>129</v>
      </c>
      <c r="C148" s="106" t="s">
        <v>23</v>
      </c>
      <c r="D148" s="87">
        <v>28500</v>
      </c>
      <c r="E148" s="87">
        <f t="shared" ref="E148:F148" si="39">E150+E149</f>
        <v>0</v>
      </c>
      <c r="F148" s="87">
        <f t="shared" si="39"/>
        <v>28500</v>
      </c>
    </row>
    <row r="149" spans="1:6" s="129" customFormat="1" ht="30" x14ac:dyDescent="0.25">
      <c r="A149" s="53"/>
      <c r="B149" s="130">
        <v>41</v>
      </c>
      <c r="C149" s="106" t="s">
        <v>24</v>
      </c>
      <c r="D149" s="87">
        <v>26500</v>
      </c>
      <c r="E149" s="96">
        <v>-4239.01</v>
      </c>
      <c r="F149" s="96">
        <f>D149+E149</f>
        <v>22260.989999999998</v>
      </c>
    </row>
    <row r="150" spans="1:6" ht="30" x14ac:dyDescent="0.25">
      <c r="A150" t="s">
        <v>62</v>
      </c>
      <c r="B150" t="s">
        <v>130</v>
      </c>
      <c r="C150" s="71" t="s">
        <v>38</v>
      </c>
      <c r="D150" s="96">
        <v>2000</v>
      </c>
      <c r="E150" s="96">
        <v>4239.01</v>
      </c>
      <c r="F150" s="96">
        <f>D150+E150</f>
        <v>6239.01</v>
      </c>
    </row>
  </sheetData>
  <mergeCells count="12">
    <mergeCell ref="E8:E9"/>
    <mergeCell ref="F8:F9"/>
    <mergeCell ref="A6:F6"/>
    <mergeCell ref="A1:C1"/>
    <mergeCell ref="A2:C2"/>
    <mergeCell ref="A3:C3"/>
    <mergeCell ref="A4:C4"/>
    <mergeCell ref="A5:B5"/>
    <mergeCell ref="A8:A9"/>
    <mergeCell ref="B8:B9"/>
    <mergeCell ref="C8:C9"/>
    <mergeCell ref="D8:D9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Rashodi prema funkcijskoj kl</vt:lpstr>
      <vt:lpstr>POSEBNI DIO PRIHODI</vt:lpstr>
      <vt:lpstr>POSEBNI DIO RASHODI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info@uciliste-buje.eu</cp:lastModifiedBy>
  <cp:lastPrinted>2023-11-20T12:39:49Z</cp:lastPrinted>
  <dcterms:created xsi:type="dcterms:W3CDTF">2022-08-12T12:51:27Z</dcterms:created>
  <dcterms:modified xsi:type="dcterms:W3CDTF">2025-11-13T13:36:56Z</dcterms:modified>
</cp:coreProperties>
</file>